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630" yWindow="600" windowWidth="11415" windowHeight="8895" activeTab="2"/>
  </bookViews>
  <sheets>
    <sheet name="Avant" sheetId="1" r:id="rId1"/>
    <sheet name="Apres" sheetId="2" r:id="rId2"/>
    <sheet name="Total" sheetId="6" r:id="rId3"/>
  </sheets>
  <definedNames>
    <definedName name="BUT">Avant!$R$31</definedName>
    <definedName name="buts" localSheetId="2">Total!$S$44</definedName>
    <definedName name="buts">Apres!$R$35</definedName>
    <definedName name="PB" localSheetId="2">Total!$T$44</definedName>
    <definedName name="PB">Apres!$S$35</definedName>
    <definedName name="PD">Avant!$S$31</definedName>
    <definedName name="_xlnm.Print_Area" localSheetId="2">Total!$A$1:$V$44</definedName>
  </definedNames>
  <calcPr calcId="125725"/>
</workbook>
</file>

<file path=xl/calcChain.xml><?xml version="1.0" encoding="utf-8"?>
<calcChain xmlns="http://schemas.openxmlformats.org/spreadsheetml/2006/main">
  <c r="L38" i="6"/>
  <c r="M38"/>
  <c r="S38" s="1"/>
  <c r="N38"/>
  <c r="T38" s="1"/>
  <c r="O38"/>
  <c r="U38" s="1"/>
  <c r="L39"/>
  <c r="M39"/>
  <c r="S39" s="1"/>
  <c r="N39"/>
  <c r="T39" s="1"/>
  <c r="O39"/>
  <c r="U39" s="1"/>
  <c r="L40"/>
  <c r="M40"/>
  <c r="S40" s="1"/>
  <c r="N40"/>
  <c r="T40" s="1"/>
  <c r="O40"/>
  <c r="U40" s="1"/>
  <c r="K38"/>
  <c r="Q38" s="1"/>
  <c r="K39"/>
  <c r="Q39" s="1"/>
  <c r="K40"/>
  <c r="Q40" s="1"/>
  <c r="J40"/>
  <c r="P40" s="1"/>
  <c r="J39"/>
  <c r="P39" s="1"/>
  <c r="R39" s="1"/>
  <c r="J38"/>
  <c r="P38" s="1"/>
  <c r="U33" i="2"/>
  <c r="Q33"/>
  <c r="P33"/>
  <c r="O33"/>
  <c r="U30"/>
  <c r="U31"/>
  <c r="U32"/>
  <c r="P31"/>
  <c r="P32"/>
  <c r="O31"/>
  <c r="O32"/>
  <c r="K33" i="6"/>
  <c r="L33"/>
  <c r="M33"/>
  <c r="N33"/>
  <c r="O33"/>
  <c r="J33"/>
  <c r="M34"/>
  <c r="N34"/>
  <c r="O34"/>
  <c r="M42"/>
  <c r="S42" s="1"/>
  <c r="N42"/>
  <c r="T42" s="1"/>
  <c r="O42"/>
  <c r="U42" s="1"/>
  <c r="R35" i="2"/>
  <c r="P30"/>
  <c r="K42" i="6" s="1"/>
  <c r="Q42" s="1"/>
  <c r="O30" i="2"/>
  <c r="J42" i="6" s="1"/>
  <c r="P42" s="1"/>
  <c r="R40" l="1"/>
  <c r="R38"/>
  <c r="Q32" i="2"/>
  <c r="Q31"/>
  <c r="R42" i="6"/>
  <c r="Q30" i="2"/>
  <c r="L42" i="6" s="1"/>
  <c r="S19"/>
  <c r="S20"/>
  <c r="S21"/>
  <c r="S24"/>
  <c r="S28"/>
  <c r="S29"/>
  <c r="S30"/>
  <c r="S33"/>
  <c r="S34"/>
  <c r="S12"/>
  <c r="T33"/>
  <c r="T34"/>
  <c r="T20"/>
  <c r="T21"/>
  <c r="T24"/>
  <c r="T28"/>
  <c r="T29"/>
  <c r="T30"/>
  <c r="T12"/>
  <c r="T19"/>
  <c r="L9"/>
  <c r="M9"/>
  <c r="S9" s="1"/>
  <c r="N9"/>
  <c r="T9" s="1"/>
  <c r="O9"/>
  <c r="U9" s="1"/>
  <c r="O41"/>
  <c r="U41" s="1"/>
  <c r="M41"/>
  <c r="S41" s="1"/>
  <c r="N41"/>
  <c r="T41" s="1"/>
  <c r="M17"/>
  <c r="S17" s="1"/>
  <c r="N17"/>
  <c r="T17" s="1"/>
  <c r="O17"/>
  <c r="U17" s="1"/>
  <c r="U5"/>
  <c r="T5"/>
  <c r="M6"/>
  <c r="S6" s="1"/>
  <c r="N6"/>
  <c r="T6" s="1"/>
  <c r="O6"/>
  <c r="M37"/>
  <c r="S37" s="1"/>
  <c r="N37"/>
  <c r="T37" s="1"/>
  <c r="O37"/>
  <c r="U37" s="1"/>
  <c r="U34"/>
  <c r="U33"/>
  <c r="M35"/>
  <c r="S35" s="1"/>
  <c r="N35"/>
  <c r="T35" s="1"/>
  <c r="O35"/>
  <c r="U35" s="1"/>
  <c r="M32"/>
  <c r="S32" s="1"/>
  <c r="N32"/>
  <c r="T32" s="1"/>
  <c r="O32"/>
  <c r="U32" s="1"/>
  <c r="U6" i="2"/>
  <c r="R31" i="1"/>
  <c r="M22" i="6"/>
  <c r="S22" s="1"/>
  <c r="N22"/>
  <c r="T22" s="1"/>
  <c r="O22"/>
  <c r="U22" s="1"/>
  <c r="M11"/>
  <c r="S11" s="1"/>
  <c r="N11"/>
  <c r="T11" s="1"/>
  <c r="O11"/>
  <c r="U11" s="1"/>
  <c r="M10"/>
  <c r="S10" s="1"/>
  <c r="N10"/>
  <c r="T10" s="1"/>
  <c r="O10"/>
  <c r="U10" s="1"/>
  <c r="M36"/>
  <c r="S36" s="1"/>
  <c r="N36"/>
  <c r="T36" s="1"/>
  <c r="O36"/>
  <c r="U36" s="1"/>
  <c r="P18" i="2"/>
  <c r="K36" i="6" s="1"/>
  <c r="Q36" s="1"/>
  <c r="O18" i="2"/>
  <c r="J36" i="6" s="1"/>
  <c r="P36" s="1"/>
  <c r="U6"/>
  <c r="U12"/>
  <c r="U19"/>
  <c r="U20"/>
  <c r="U21"/>
  <c r="U24"/>
  <c r="U28"/>
  <c r="U29"/>
  <c r="U30"/>
  <c r="S5"/>
  <c r="Q12"/>
  <c r="Q19"/>
  <c r="Q20"/>
  <c r="Q21"/>
  <c r="Q24"/>
  <c r="Q28"/>
  <c r="Q29"/>
  <c r="Q30"/>
  <c r="P12"/>
  <c r="R12" s="1"/>
  <c r="P19"/>
  <c r="R19" s="1"/>
  <c r="P20"/>
  <c r="P21"/>
  <c r="R21" s="1"/>
  <c r="P24"/>
  <c r="P28"/>
  <c r="R28" s="1"/>
  <c r="P29"/>
  <c r="P30"/>
  <c r="R30" s="1"/>
  <c r="N43"/>
  <c r="T43" s="1"/>
  <c r="O43"/>
  <c r="U43" s="1"/>
  <c r="M43"/>
  <c r="S43" s="1"/>
  <c r="N31"/>
  <c r="T31" s="1"/>
  <c r="O31"/>
  <c r="U31" s="1"/>
  <c r="M31"/>
  <c r="S31" s="1"/>
  <c r="N27"/>
  <c r="T27" s="1"/>
  <c r="O27"/>
  <c r="U27" s="1"/>
  <c r="M27"/>
  <c r="S27" s="1"/>
  <c r="N26"/>
  <c r="T26" s="1"/>
  <c r="O26"/>
  <c r="U26" s="1"/>
  <c r="M26"/>
  <c r="S26" s="1"/>
  <c r="N25"/>
  <c r="T25" s="1"/>
  <c r="O25"/>
  <c r="U25" s="1"/>
  <c r="M25"/>
  <c r="S25" s="1"/>
  <c r="O23"/>
  <c r="U23" s="1"/>
  <c r="N23"/>
  <c r="T23" s="1"/>
  <c r="M23"/>
  <c r="S23" s="1"/>
  <c r="O18"/>
  <c r="U18" s="1"/>
  <c r="N18"/>
  <c r="T18" s="1"/>
  <c r="M18"/>
  <c r="S18" s="1"/>
  <c r="O16"/>
  <c r="U16" s="1"/>
  <c r="N16"/>
  <c r="T16" s="1"/>
  <c r="M16"/>
  <c r="S16" s="1"/>
  <c r="O15"/>
  <c r="U15" s="1"/>
  <c r="N15"/>
  <c r="T15" s="1"/>
  <c r="M15"/>
  <c r="S15" s="1"/>
  <c r="O14"/>
  <c r="U14" s="1"/>
  <c r="N14"/>
  <c r="T14" s="1"/>
  <c r="M14"/>
  <c r="S14" s="1"/>
  <c r="O13"/>
  <c r="U13" s="1"/>
  <c r="N13"/>
  <c r="T13" s="1"/>
  <c r="M13"/>
  <c r="S13" s="1"/>
  <c r="O8"/>
  <c r="U8" s="1"/>
  <c r="N8"/>
  <c r="T8" s="1"/>
  <c r="M8"/>
  <c r="S8" s="1"/>
  <c r="O7"/>
  <c r="U7" s="1"/>
  <c r="N7"/>
  <c r="T7" s="1"/>
  <c r="M7"/>
  <c r="S7" s="1"/>
  <c r="F20"/>
  <c r="F21"/>
  <c r="F22"/>
  <c r="F23"/>
  <c r="F24"/>
  <c r="F25"/>
  <c r="F26"/>
  <c r="F27"/>
  <c r="F28"/>
  <c r="F30"/>
  <c r="F31"/>
  <c r="F6"/>
  <c r="F7"/>
  <c r="F8"/>
  <c r="F9"/>
  <c r="F10"/>
  <c r="F11"/>
  <c r="F12"/>
  <c r="F13"/>
  <c r="F14"/>
  <c r="F15"/>
  <c r="F16"/>
  <c r="F17"/>
  <c r="F18"/>
  <c r="F19"/>
  <c r="F5"/>
  <c r="I44"/>
  <c r="H44"/>
  <c r="G44"/>
  <c r="E44"/>
  <c r="D44"/>
  <c r="N31" i="1"/>
  <c r="O4"/>
  <c r="P4"/>
  <c r="O5"/>
  <c r="P5"/>
  <c r="O6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T35" i="2"/>
  <c r="S35"/>
  <c r="N35"/>
  <c r="M35"/>
  <c r="L35"/>
  <c r="K35"/>
  <c r="J35"/>
  <c r="I35"/>
  <c r="H35"/>
  <c r="G35"/>
  <c r="F35"/>
  <c r="E35"/>
  <c r="D35"/>
  <c r="P34"/>
  <c r="K9" i="6" s="1"/>
  <c r="Q9" s="1"/>
  <c r="O34" i="2"/>
  <c r="J9" i="6" s="1"/>
  <c r="P9" s="1"/>
  <c r="P29" i="2"/>
  <c r="K41" i="6" s="1"/>
  <c r="Q41" s="1"/>
  <c r="O29" i="2"/>
  <c r="J41" i="6" s="1"/>
  <c r="P41" s="1"/>
  <c r="P28" i="2"/>
  <c r="K6" i="6" s="1"/>
  <c r="Q6" s="1"/>
  <c r="O28" i="2"/>
  <c r="J6" i="6" s="1"/>
  <c r="P6" s="1"/>
  <c r="P27" i="2"/>
  <c r="K17" i="6" s="1"/>
  <c r="Q17" s="1"/>
  <c r="O27" i="2"/>
  <c r="J17" i="6" s="1"/>
  <c r="P17" s="1"/>
  <c r="P26" i="2"/>
  <c r="K37" i="6" s="1"/>
  <c r="Q37" s="1"/>
  <c r="O26" i="2"/>
  <c r="J37" i="6" s="1"/>
  <c r="P37" s="1"/>
  <c r="P25" i="2"/>
  <c r="O25"/>
  <c r="P24"/>
  <c r="Q33" i="6" s="1"/>
  <c r="O24" i="2"/>
  <c r="P33" i="6" s="1"/>
  <c r="P23" i="2"/>
  <c r="K32" i="6" s="1"/>
  <c r="Q32" s="1"/>
  <c r="O23" i="2"/>
  <c r="J32" i="6" s="1"/>
  <c r="P32" s="1"/>
  <c r="P22" i="2"/>
  <c r="K35" i="6" s="1"/>
  <c r="Q35" s="1"/>
  <c r="O22" i="2"/>
  <c r="J35" i="6" s="1"/>
  <c r="P35" s="1"/>
  <c r="P21" i="2"/>
  <c r="K22" i="6" s="1"/>
  <c r="Q22" s="1"/>
  <c r="O21" i="2"/>
  <c r="J22" i="6" s="1"/>
  <c r="P22" s="1"/>
  <c r="P20" i="2"/>
  <c r="K10" i="6" s="1"/>
  <c r="Q10" s="1"/>
  <c r="O20" i="2"/>
  <c r="J10" i="6" s="1"/>
  <c r="P10" s="1"/>
  <c r="P19" i="2"/>
  <c r="K11" i="6" s="1"/>
  <c r="Q11" s="1"/>
  <c r="O19" i="2"/>
  <c r="J11" i="6" s="1"/>
  <c r="P11" s="1"/>
  <c r="P17" i="2"/>
  <c r="K43" i="6" s="1"/>
  <c r="Q43" s="1"/>
  <c r="O17" i="2"/>
  <c r="J43" i="6" s="1"/>
  <c r="P16" i="2"/>
  <c r="K23" i="6" s="1"/>
  <c r="Q23" s="1"/>
  <c r="O16" i="2"/>
  <c r="J23" i="6" s="1"/>
  <c r="P15" i="2"/>
  <c r="K16" i="6" s="1"/>
  <c r="Q16" s="1"/>
  <c r="O15" i="2"/>
  <c r="J16" i="6" s="1"/>
  <c r="P14" i="2"/>
  <c r="K15" i="6" s="1"/>
  <c r="Q15" s="1"/>
  <c r="O14" i="2"/>
  <c r="J15" i="6" s="1"/>
  <c r="P13" i="2"/>
  <c r="K14" i="6" s="1"/>
  <c r="Q14" s="1"/>
  <c r="O13" i="2"/>
  <c r="J14" i="6" s="1"/>
  <c r="P12" i="2"/>
  <c r="K13" i="6" s="1"/>
  <c r="Q13" s="1"/>
  <c r="O12" i="2"/>
  <c r="J13" i="6" s="1"/>
  <c r="P13" s="1"/>
  <c r="P11" i="2"/>
  <c r="K18" i="6" s="1"/>
  <c r="Q18" s="1"/>
  <c r="O11" i="2"/>
  <c r="J18" i="6" s="1"/>
  <c r="P10" i="2"/>
  <c r="K27" i="6" s="1"/>
  <c r="Q27" s="1"/>
  <c r="O10" i="2"/>
  <c r="J27" i="6" s="1"/>
  <c r="P9" i="2"/>
  <c r="K26" i="6" s="1"/>
  <c r="Q26" s="1"/>
  <c r="O9" i="2"/>
  <c r="J26" i="6" s="1"/>
  <c r="P8" i="2"/>
  <c r="K25" i="6" s="1"/>
  <c r="Q25" s="1"/>
  <c r="O8" i="2"/>
  <c r="J25" i="6" s="1"/>
  <c r="P7" i="2"/>
  <c r="K8" i="6" s="1"/>
  <c r="Q8" s="1"/>
  <c r="O7" i="2"/>
  <c r="J8" i="6" s="1"/>
  <c r="P6" i="2"/>
  <c r="K7" i="6" s="1"/>
  <c r="Q7" s="1"/>
  <c r="O6" i="2"/>
  <c r="J7" i="6" s="1"/>
  <c r="P7" s="1"/>
  <c r="P5" i="2"/>
  <c r="K31" i="6" s="1"/>
  <c r="Q31" s="1"/>
  <c r="O5" i="2"/>
  <c r="J31" i="6" s="1"/>
  <c r="P4" i="2"/>
  <c r="K5" i="6" s="1"/>
  <c r="Q5" s="1"/>
  <c r="O4" i="2"/>
  <c r="J5" i="6" s="1"/>
  <c r="D31" i="1"/>
  <c r="E31"/>
  <c r="F31"/>
  <c r="G31"/>
  <c r="H31"/>
  <c r="I31"/>
  <c r="J31"/>
  <c r="K31"/>
  <c r="L31"/>
  <c r="M31"/>
  <c r="S31"/>
  <c r="T31"/>
  <c r="U7"/>
  <c r="P34" i="6" l="1"/>
  <c r="J34"/>
  <c r="J44" s="1"/>
  <c r="Q34"/>
  <c r="Q44" s="1"/>
  <c r="K34"/>
  <c r="K44" s="1"/>
  <c r="R41"/>
  <c r="R37"/>
  <c r="S44"/>
  <c r="V41" s="1"/>
  <c r="R6"/>
  <c r="T44"/>
  <c r="R32"/>
  <c r="R35"/>
  <c r="R24"/>
  <c r="R20"/>
  <c r="R17"/>
  <c r="R9"/>
  <c r="R36"/>
  <c r="R10"/>
  <c r="R22"/>
  <c r="R11"/>
  <c r="U44"/>
  <c r="R7"/>
  <c r="R13"/>
  <c r="L5"/>
  <c r="P31"/>
  <c r="R31" s="1"/>
  <c r="L31"/>
  <c r="P8"/>
  <c r="R8" s="1"/>
  <c r="L8"/>
  <c r="P25"/>
  <c r="R25" s="1"/>
  <c r="L25"/>
  <c r="P26"/>
  <c r="R26" s="1"/>
  <c r="L26"/>
  <c r="P27"/>
  <c r="R27" s="1"/>
  <c r="L27"/>
  <c r="P18"/>
  <c r="R18" s="1"/>
  <c r="L18"/>
  <c r="P14"/>
  <c r="R14" s="1"/>
  <c r="L14"/>
  <c r="P15"/>
  <c r="R15" s="1"/>
  <c r="L15"/>
  <c r="P16"/>
  <c r="R16" s="1"/>
  <c r="L16"/>
  <c r="P23"/>
  <c r="R23" s="1"/>
  <c r="L23"/>
  <c r="P43"/>
  <c r="R43" s="1"/>
  <c r="L43"/>
  <c r="L7"/>
  <c r="L13"/>
  <c r="P5"/>
  <c r="R5" s="1"/>
  <c r="N44"/>
  <c r="O44"/>
  <c r="M44"/>
  <c r="F44"/>
  <c r="U35" i="2"/>
  <c r="O35"/>
  <c r="P35"/>
  <c r="U34"/>
  <c r="U26"/>
  <c r="U22"/>
  <c r="U20"/>
  <c r="U16"/>
  <c r="U14"/>
  <c r="U10"/>
  <c r="U8"/>
  <c r="U29"/>
  <c r="U27"/>
  <c r="U25"/>
  <c r="U23"/>
  <c r="U21"/>
  <c r="U19"/>
  <c r="U17"/>
  <c r="U15"/>
  <c r="U13"/>
  <c r="U11"/>
  <c r="U9"/>
  <c r="U7"/>
  <c r="U5"/>
  <c r="U4"/>
  <c r="U28"/>
  <c r="U24"/>
  <c r="U18"/>
  <c r="U12"/>
  <c r="Q6"/>
  <c r="Q8"/>
  <c r="Q10"/>
  <c r="Q12"/>
  <c r="Q14"/>
  <c r="Q16"/>
  <c r="Q18"/>
  <c r="L36" i="6" s="1"/>
  <c r="Q20" i="2"/>
  <c r="L10" i="6" s="1"/>
  <c r="Q22" i="2"/>
  <c r="L35" i="6" s="1"/>
  <c r="Q24" i="2"/>
  <c r="R33" i="6" s="1"/>
  <c r="Q26" i="2"/>
  <c r="L37" i="6" s="1"/>
  <c r="Q28" i="2"/>
  <c r="L6" i="6" s="1"/>
  <c r="Q24" i="1"/>
  <c r="Q29"/>
  <c r="Q5" i="2"/>
  <c r="Q7"/>
  <c r="Q9"/>
  <c r="Q11"/>
  <c r="Q13"/>
  <c r="Q15"/>
  <c r="Q17"/>
  <c r="Q19"/>
  <c r="L11" i="6" s="1"/>
  <c r="Q21" i="2"/>
  <c r="L22" i="6" s="1"/>
  <c r="Q23" i="2"/>
  <c r="L32" i="6" s="1"/>
  <c r="Q25" i="2"/>
  <c r="Q27"/>
  <c r="L17" i="6" s="1"/>
  <c r="Q29" i="2"/>
  <c r="L41" i="6" s="1"/>
  <c r="Q30" i="1"/>
  <c r="U30"/>
  <c r="U26"/>
  <c r="U22"/>
  <c r="U18"/>
  <c r="U14"/>
  <c r="U10"/>
  <c r="U5"/>
  <c r="U28"/>
  <c r="U24"/>
  <c r="U20"/>
  <c r="U16"/>
  <c r="U12"/>
  <c r="U8"/>
  <c r="U6"/>
  <c r="U4"/>
  <c r="U29"/>
  <c r="U27"/>
  <c r="U25"/>
  <c r="U23"/>
  <c r="U21"/>
  <c r="U19"/>
  <c r="U17"/>
  <c r="U15"/>
  <c r="U13"/>
  <c r="U11"/>
  <c r="U9"/>
  <c r="Q21"/>
  <c r="Q26"/>
  <c r="Q25"/>
  <c r="Q14"/>
  <c r="Q6"/>
  <c r="Q22"/>
  <c r="Q18"/>
  <c r="Q16"/>
  <c r="Q10"/>
  <c r="Q8"/>
  <c r="Q7"/>
  <c r="Q4"/>
  <c r="U31"/>
  <c r="Q15"/>
  <c r="Q19"/>
  <c r="Q12"/>
  <c r="Q11"/>
  <c r="Q27"/>
  <c r="Q23"/>
  <c r="Q20"/>
  <c r="Q17"/>
  <c r="Q13"/>
  <c r="Q9"/>
  <c r="Q5"/>
  <c r="Q4" i="2"/>
  <c r="O31" i="1"/>
  <c r="P31"/>
  <c r="V39" i="6" l="1"/>
  <c r="V40"/>
  <c r="V38"/>
  <c r="R34"/>
  <c r="L34"/>
  <c r="L44" s="1"/>
  <c r="V42"/>
  <c r="V35"/>
  <c r="V37"/>
  <c r="V32"/>
  <c r="V34"/>
  <c r="V33"/>
  <c r="V43"/>
  <c r="V36"/>
  <c r="V19"/>
  <c r="V18"/>
  <c r="V26"/>
  <c r="V10"/>
  <c r="V27"/>
  <c r="V30"/>
  <c r="V22"/>
  <c r="V14"/>
  <c r="V6"/>
  <c r="V25"/>
  <c r="V11"/>
  <c r="V9"/>
  <c r="V5"/>
  <c r="V29"/>
  <c r="V13"/>
  <c r="V44"/>
  <c r="V28"/>
  <c r="V24"/>
  <c r="V20"/>
  <c r="V16"/>
  <c r="V12"/>
  <c r="V8"/>
  <c r="V31"/>
  <c r="V23"/>
  <c r="V15"/>
  <c r="V7"/>
  <c r="V17"/>
  <c r="V21"/>
  <c r="P44"/>
  <c r="R44" s="1"/>
  <c r="Q35" i="2"/>
  <c r="Q31" i="1"/>
</calcChain>
</file>

<file path=xl/sharedStrings.xml><?xml version="1.0" encoding="utf-8"?>
<sst xmlns="http://schemas.openxmlformats.org/spreadsheetml/2006/main" count="268" uniqueCount="108">
  <si>
    <t>Titulaire</t>
  </si>
  <si>
    <t>Remplaçant</t>
  </si>
  <si>
    <t>Nombre de matchs joués</t>
  </si>
  <si>
    <t>TOTAL</t>
  </si>
  <si>
    <t>BUTS</t>
  </si>
  <si>
    <t>PASSES Decisives</t>
  </si>
  <si>
    <t>CARTON Jaune</t>
  </si>
  <si>
    <t>NOM</t>
  </si>
  <si>
    <t>PRENOM</t>
  </si>
  <si>
    <t>Moyenne temps de jeu (min)</t>
  </si>
  <si>
    <t>Temps de jeu total (min)</t>
  </si>
  <si>
    <t>% implication sur les BUTS</t>
  </si>
  <si>
    <t>MONTREVEL 1° journée</t>
  </si>
  <si>
    <t>ARBENT       3 ° journée</t>
  </si>
  <si>
    <t>LUENAZ    6° journée</t>
  </si>
  <si>
    <t>NANTUA      5° journée</t>
  </si>
  <si>
    <t>BELLEGARDE    7° journée</t>
  </si>
  <si>
    <t xml:space="preserve">SOANE VALLEE      8° journée   </t>
  </si>
  <si>
    <t>FOISSIAT 10° journée</t>
  </si>
  <si>
    <t>FOB 11° journée</t>
  </si>
  <si>
    <t>MONTREVEL 11° journée</t>
  </si>
  <si>
    <t xml:space="preserve">EGLEME </t>
  </si>
  <si>
    <t>LOUIS</t>
  </si>
  <si>
    <t>CALLAND</t>
  </si>
  <si>
    <t>CYRIL</t>
  </si>
  <si>
    <t>CHEVILLARD</t>
  </si>
  <si>
    <t>TOMY</t>
  </si>
  <si>
    <t>ROUSSEAU</t>
  </si>
  <si>
    <t>ALEXIS</t>
  </si>
  <si>
    <t>MOREL</t>
  </si>
  <si>
    <t>ARNAUD</t>
  </si>
  <si>
    <t>JAILLET</t>
  </si>
  <si>
    <t>PIERRE YVES</t>
  </si>
  <si>
    <t>BERRY</t>
  </si>
  <si>
    <t>MAXENCE</t>
  </si>
  <si>
    <t>JACQUINOT</t>
  </si>
  <si>
    <t>JONATHAN</t>
  </si>
  <si>
    <t>DESCOMBES</t>
  </si>
  <si>
    <t>HUGO</t>
  </si>
  <si>
    <t>MERCIER</t>
  </si>
  <si>
    <t>NICOLAS</t>
  </si>
  <si>
    <t>BERGER</t>
  </si>
  <si>
    <t>ALEXANDRE</t>
  </si>
  <si>
    <t>GRIOT</t>
  </si>
  <si>
    <t>JEOFFREY</t>
  </si>
  <si>
    <t>PAGNEUX</t>
  </si>
  <si>
    <t>JULIEN</t>
  </si>
  <si>
    <t>GOURMAND</t>
  </si>
  <si>
    <t>ANTONIN</t>
  </si>
  <si>
    <t>POBEL</t>
  </si>
  <si>
    <t>MARTIN</t>
  </si>
  <si>
    <t>DAN</t>
  </si>
  <si>
    <t xml:space="preserve">LAVILLE </t>
  </si>
  <si>
    <t>THIBAULT</t>
  </si>
  <si>
    <t>ELIE</t>
  </si>
  <si>
    <t>PIROUX</t>
  </si>
  <si>
    <t>JORIS</t>
  </si>
  <si>
    <t>BEZAUD</t>
  </si>
  <si>
    <t>DESBRIERES</t>
  </si>
  <si>
    <t>TANGUY</t>
  </si>
  <si>
    <t>BURTIN</t>
  </si>
  <si>
    <t>ANTOINE</t>
  </si>
  <si>
    <t>BUFALO</t>
  </si>
  <si>
    <t>MAXIME</t>
  </si>
  <si>
    <t>MORNAY</t>
  </si>
  <si>
    <t xml:space="preserve">ALVARODO </t>
  </si>
  <si>
    <t>MAZUY</t>
  </si>
  <si>
    <t>JORDAN</t>
  </si>
  <si>
    <t>NEVORET</t>
  </si>
  <si>
    <t>ADRIEN</t>
  </si>
  <si>
    <t>CORENTIN</t>
  </si>
  <si>
    <t>MONTREVEL 12° journée</t>
  </si>
  <si>
    <t xml:space="preserve">BENOIT </t>
  </si>
  <si>
    <t>TONY</t>
  </si>
  <si>
    <t>BENOIT</t>
  </si>
  <si>
    <t>BELCACEM</t>
  </si>
  <si>
    <t>BELLEY  13° journée</t>
  </si>
  <si>
    <t>MAITRE PIERRE</t>
  </si>
  <si>
    <t>ARBENT    14° journée</t>
  </si>
  <si>
    <t>DIETTE</t>
  </si>
  <si>
    <t xml:space="preserve">GENTON </t>
  </si>
  <si>
    <t>JIMMY</t>
  </si>
  <si>
    <t>PERRIN</t>
  </si>
  <si>
    <t>LAURENT</t>
  </si>
  <si>
    <t>ASMT 3       15° journée</t>
  </si>
  <si>
    <t>LUENAZ    16° journée</t>
  </si>
  <si>
    <t>PATEY</t>
  </si>
  <si>
    <t>GALLET</t>
  </si>
  <si>
    <t>FLORIAN</t>
  </si>
  <si>
    <t>BELLEGARDE 17° journée</t>
  </si>
  <si>
    <t xml:space="preserve">SOANE VALLEE      18° journée   </t>
  </si>
  <si>
    <t>OSD             9° journée</t>
  </si>
  <si>
    <t>TREVOUX    4 ° journée</t>
  </si>
  <si>
    <t>Bilan statistiques équipe 2     avant trêve</t>
  </si>
  <si>
    <t>Bilan statistiques équipe 2     après trêve</t>
  </si>
  <si>
    <t>Bilan statistiques équipe 2   saison 2017/2018</t>
  </si>
  <si>
    <t>PONT</t>
  </si>
  <si>
    <t>BENJAMIN</t>
  </si>
  <si>
    <t>NANTUA   19° journée</t>
  </si>
  <si>
    <t>ST DENIS    20* journée</t>
  </si>
  <si>
    <t>FOISSIAT    21° journée</t>
  </si>
  <si>
    <t>FOB        22° journée</t>
  </si>
  <si>
    <t>COMARET</t>
  </si>
  <si>
    <t>SIMON</t>
  </si>
  <si>
    <t>NUGIER</t>
  </si>
  <si>
    <t>AVANT TREVE</t>
  </si>
  <si>
    <t>APRES TREVE</t>
  </si>
  <si>
    <t>TOTAL SAISON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</si>
</sst>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9" fontId="0" fillId="0" borderId="1" xfId="1" applyFont="1" applyBorder="1" applyAlignment="1">
      <alignment horizontal="center"/>
    </xf>
    <xf numFmtId="0" fontId="1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3" borderId="0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zoomScale="90" zoomScaleNormal="90" zoomScaleSheetLayoutView="90" workbookViewId="0">
      <selection activeCell="Y20" sqref="Y20"/>
    </sheetView>
  </sheetViews>
  <sheetFormatPr baseColWidth="10" defaultColWidth="9.140625" defaultRowHeight="15"/>
  <cols>
    <col min="1" max="1" width="4.140625" customWidth="1"/>
    <col min="2" max="2" width="13.7109375" customWidth="1"/>
    <col min="3" max="3" width="14.85546875" bestFit="1" customWidth="1"/>
    <col min="4" max="4" width="11.28515625" customWidth="1"/>
    <col min="5" max="6" width="9.7109375" customWidth="1"/>
    <col min="7" max="7" width="10.85546875" customWidth="1"/>
    <col min="8" max="8" width="9.7109375" customWidth="1"/>
    <col min="9" max="9" width="10.85546875" customWidth="1"/>
    <col min="10" max="13" width="9.7109375" customWidth="1"/>
    <col min="14" max="14" width="10.28515625" hidden="1" customWidth="1"/>
    <col min="15" max="15" width="12.85546875" customWidth="1"/>
    <col min="16" max="16" width="10.85546875" customWidth="1"/>
    <col min="17" max="17" width="10.28515625" customWidth="1"/>
    <col min="18" max="18" width="5.42578125" customWidth="1"/>
    <col min="19" max="19" width="7.140625" customWidth="1"/>
    <col min="20" max="20" width="7.7109375" customWidth="1"/>
    <col min="21" max="21" width="11" customWidth="1"/>
  </cols>
  <sheetData>
    <row r="1" spans="1:21" ht="15.75" thickBot="1"/>
    <row r="2" spans="1:21" ht="56.25" customHeight="1" thickBot="1">
      <c r="A2" s="37" t="s">
        <v>93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s="1" customFormat="1" ht="60">
      <c r="A3" s="9"/>
      <c r="B3" s="9" t="s">
        <v>8</v>
      </c>
      <c r="C3" s="9" t="s">
        <v>7</v>
      </c>
      <c r="D3" s="10" t="s">
        <v>12</v>
      </c>
      <c r="E3" s="10" t="s">
        <v>13</v>
      </c>
      <c r="F3" s="10" t="s">
        <v>92</v>
      </c>
      <c r="G3" s="10" t="s">
        <v>15</v>
      </c>
      <c r="H3" s="10" t="s">
        <v>14</v>
      </c>
      <c r="I3" s="10" t="s">
        <v>16</v>
      </c>
      <c r="J3" s="10" t="s">
        <v>17</v>
      </c>
      <c r="K3" s="10" t="s">
        <v>91</v>
      </c>
      <c r="L3" s="10" t="s">
        <v>18</v>
      </c>
      <c r="M3" s="10" t="s">
        <v>19</v>
      </c>
      <c r="N3" s="10" t="s">
        <v>20</v>
      </c>
      <c r="O3" s="9" t="s">
        <v>10</v>
      </c>
      <c r="P3" s="9" t="s">
        <v>2</v>
      </c>
      <c r="Q3" s="9" t="s">
        <v>9</v>
      </c>
      <c r="R3" s="10" t="s">
        <v>4</v>
      </c>
      <c r="S3" s="10" t="s">
        <v>5</v>
      </c>
      <c r="T3" s="10" t="s">
        <v>6</v>
      </c>
      <c r="U3" s="9" t="s">
        <v>11</v>
      </c>
    </row>
    <row r="4" spans="1:21" ht="15" customHeight="1">
      <c r="A4" s="6">
        <v>1</v>
      </c>
      <c r="B4" s="15" t="s">
        <v>21</v>
      </c>
      <c r="C4" s="15" t="s">
        <v>22</v>
      </c>
      <c r="D4" s="2">
        <v>90</v>
      </c>
      <c r="E4" s="2">
        <v>90</v>
      </c>
      <c r="F4" s="6"/>
      <c r="G4" s="2">
        <v>90</v>
      </c>
      <c r="H4" s="2">
        <v>90</v>
      </c>
      <c r="I4" s="2">
        <v>90</v>
      </c>
      <c r="J4" s="2">
        <v>90</v>
      </c>
      <c r="K4" s="2">
        <v>90</v>
      </c>
      <c r="L4" s="2">
        <v>90</v>
      </c>
      <c r="M4" s="2">
        <v>90</v>
      </c>
      <c r="N4" s="6"/>
      <c r="O4" s="3">
        <f t="shared" ref="O4:O30" si="0">SUM(D4:N4)</f>
        <v>810</v>
      </c>
      <c r="P4" s="3">
        <f t="shared" ref="P4:P30" si="1">SUM(IF(D4&gt;0,1,0)+IF(E4&gt;0,1,0)+IF(F4&gt;0,1,0)+IF(G4&gt;0,1,0)+IF(H4&gt;0,1,0)+IF(I4&gt;0,1,0)+IF(J4&gt;0,1,0)+IF(K4&gt;0,1,0)+IF(L4&gt;0,1,0)+IF(M4&gt;0,1,0)+IF(N4&gt;0,1,0))</f>
        <v>9</v>
      </c>
      <c r="Q4" s="7">
        <f t="shared" ref="Q4:Q31" si="2">SUM(O4/P4)</f>
        <v>90</v>
      </c>
      <c r="R4" s="3"/>
      <c r="S4" s="3"/>
      <c r="T4" s="6"/>
      <c r="U4" s="18">
        <f t="shared" ref="U4:U30" si="3">SUM(S4+R4)/SUM(BUT)</f>
        <v>0</v>
      </c>
    </row>
    <row r="5" spans="1:21" ht="15" customHeight="1">
      <c r="A5" s="6">
        <v>2</v>
      </c>
      <c r="B5" s="15" t="s">
        <v>23</v>
      </c>
      <c r="C5" s="15" t="s">
        <v>24</v>
      </c>
      <c r="D5" s="2">
        <v>90</v>
      </c>
      <c r="E5" s="2">
        <v>80</v>
      </c>
      <c r="F5" s="2">
        <v>90</v>
      </c>
      <c r="G5" s="6"/>
      <c r="H5" s="2">
        <v>90</v>
      </c>
      <c r="I5" s="6"/>
      <c r="J5" s="2">
        <v>90</v>
      </c>
      <c r="K5" s="4">
        <v>55</v>
      </c>
      <c r="L5" s="2">
        <v>90</v>
      </c>
      <c r="M5" s="6"/>
      <c r="N5" s="6"/>
      <c r="O5" s="3">
        <f t="shared" si="0"/>
        <v>585</v>
      </c>
      <c r="P5" s="3">
        <f t="shared" si="1"/>
        <v>7</v>
      </c>
      <c r="Q5" s="7">
        <f t="shared" si="2"/>
        <v>83.571428571428569</v>
      </c>
      <c r="R5" s="3"/>
      <c r="S5" s="3">
        <v>1</v>
      </c>
      <c r="T5" s="6">
        <v>1</v>
      </c>
      <c r="U5" s="18">
        <f t="shared" si="3"/>
        <v>6.6666666666666666E-2</v>
      </c>
    </row>
    <row r="6" spans="1:21" ht="15" customHeight="1">
      <c r="A6" s="6">
        <v>3</v>
      </c>
      <c r="B6" s="15" t="s">
        <v>25</v>
      </c>
      <c r="C6" s="15" t="s">
        <v>26</v>
      </c>
      <c r="D6" s="2">
        <v>90</v>
      </c>
      <c r="E6" s="4">
        <v>40</v>
      </c>
      <c r="F6" s="2">
        <v>70</v>
      </c>
      <c r="G6" s="2">
        <v>80</v>
      </c>
      <c r="H6" s="6"/>
      <c r="I6" s="2">
        <v>85</v>
      </c>
      <c r="J6" s="2">
        <v>85</v>
      </c>
      <c r="K6" s="2">
        <v>90</v>
      </c>
      <c r="L6" s="2">
        <v>90</v>
      </c>
      <c r="M6" s="2">
        <v>90</v>
      </c>
      <c r="N6" s="6"/>
      <c r="O6" s="3">
        <f t="shared" si="0"/>
        <v>720</v>
      </c>
      <c r="P6" s="3">
        <f t="shared" si="1"/>
        <v>9</v>
      </c>
      <c r="Q6" s="7">
        <f t="shared" si="2"/>
        <v>80</v>
      </c>
      <c r="R6" s="3"/>
      <c r="S6" s="3">
        <v>2</v>
      </c>
      <c r="T6" s="6"/>
      <c r="U6" s="18">
        <f t="shared" si="3"/>
        <v>0.13333333333333333</v>
      </c>
    </row>
    <row r="7" spans="1:21" ht="15" customHeight="1">
      <c r="A7" s="6">
        <v>4</v>
      </c>
      <c r="B7" s="15" t="s">
        <v>27</v>
      </c>
      <c r="C7" s="15" t="s">
        <v>28</v>
      </c>
      <c r="D7" s="2">
        <v>90</v>
      </c>
      <c r="E7" s="2">
        <v>90</v>
      </c>
      <c r="F7" s="2">
        <v>90</v>
      </c>
      <c r="G7" s="2">
        <v>90</v>
      </c>
      <c r="H7" s="2">
        <v>90</v>
      </c>
      <c r="I7" s="2">
        <v>90</v>
      </c>
      <c r="J7" s="2">
        <v>90</v>
      </c>
      <c r="K7" s="2">
        <v>90</v>
      </c>
      <c r="L7" s="6"/>
      <c r="M7" s="2">
        <v>90</v>
      </c>
      <c r="N7" s="6"/>
      <c r="O7" s="3">
        <f t="shared" si="0"/>
        <v>810</v>
      </c>
      <c r="P7" s="3">
        <f t="shared" si="1"/>
        <v>9</v>
      </c>
      <c r="Q7" s="7">
        <f t="shared" si="2"/>
        <v>90</v>
      </c>
      <c r="R7" s="3"/>
      <c r="S7" s="3"/>
      <c r="T7" s="6">
        <v>3</v>
      </c>
      <c r="U7" s="18">
        <f t="shared" si="3"/>
        <v>0</v>
      </c>
    </row>
    <row r="8" spans="1:21" ht="15" customHeight="1">
      <c r="A8" s="6">
        <v>5</v>
      </c>
      <c r="B8" s="15" t="s">
        <v>29</v>
      </c>
      <c r="C8" s="15" t="s">
        <v>30</v>
      </c>
      <c r="D8" s="2">
        <v>90</v>
      </c>
      <c r="E8" s="2">
        <v>60</v>
      </c>
      <c r="F8" s="6"/>
      <c r="G8" s="4">
        <v>30</v>
      </c>
      <c r="H8" s="6"/>
      <c r="I8" s="6"/>
      <c r="J8" s="6"/>
      <c r="K8" s="2">
        <v>90</v>
      </c>
      <c r="L8" s="2">
        <v>90</v>
      </c>
      <c r="M8" s="2">
        <v>70</v>
      </c>
      <c r="N8" s="6"/>
      <c r="O8" s="3">
        <f t="shared" si="0"/>
        <v>430</v>
      </c>
      <c r="P8" s="3">
        <f t="shared" si="1"/>
        <v>6</v>
      </c>
      <c r="Q8" s="7">
        <f t="shared" si="2"/>
        <v>71.666666666666671</v>
      </c>
      <c r="R8" s="3"/>
      <c r="S8" s="3"/>
      <c r="T8" s="6"/>
      <c r="U8" s="18">
        <f t="shared" si="3"/>
        <v>0</v>
      </c>
    </row>
    <row r="9" spans="1:21" ht="15" customHeight="1">
      <c r="A9" s="6">
        <v>6</v>
      </c>
      <c r="B9" s="15" t="s">
        <v>31</v>
      </c>
      <c r="C9" s="15" t="s">
        <v>32</v>
      </c>
      <c r="D9" s="2">
        <v>90</v>
      </c>
      <c r="E9" s="2">
        <v>50</v>
      </c>
      <c r="F9" s="2">
        <v>90</v>
      </c>
      <c r="G9" s="6"/>
      <c r="H9" s="6"/>
      <c r="I9" s="6"/>
      <c r="J9" s="2">
        <v>90</v>
      </c>
      <c r="K9" s="2">
        <v>70</v>
      </c>
      <c r="L9" s="2">
        <v>90</v>
      </c>
      <c r="M9" s="6"/>
      <c r="N9" s="6"/>
      <c r="O9" s="3">
        <f t="shared" si="0"/>
        <v>480</v>
      </c>
      <c r="P9" s="3">
        <f t="shared" si="1"/>
        <v>6</v>
      </c>
      <c r="Q9" s="7">
        <f t="shared" si="2"/>
        <v>80</v>
      </c>
      <c r="R9" s="3">
        <v>1</v>
      </c>
      <c r="S9" s="3"/>
      <c r="T9" s="6">
        <v>3</v>
      </c>
      <c r="U9" s="18">
        <f t="shared" si="3"/>
        <v>6.6666666666666666E-2</v>
      </c>
    </row>
    <row r="10" spans="1:21" ht="15" customHeight="1">
      <c r="A10" s="6">
        <v>7</v>
      </c>
      <c r="B10" s="15" t="s">
        <v>33</v>
      </c>
      <c r="C10" s="15" t="s">
        <v>34</v>
      </c>
      <c r="D10" s="2">
        <v>60</v>
      </c>
      <c r="E10" s="2">
        <v>60</v>
      </c>
      <c r="F10" s="4">
        <v>45</v>
      </c>
      <c r="G10" s="2">
        <v>75</v>
      </c>
      <c r="H10" s="6"/>
      <c r="I10" s="6"/>
      <c r="J10" s="6"/>
      <c r="K10" s="6"/>
      <c r="L10" s="6"/>
      <c r="M10" s="2">
        <v>60</v>
      </c>
      <c r="N10" s="6"/>
      <c r="O10" s="3">
        <f t="shared" si="0"/>
        <v>300</v>
      </c>
      <c r="P10" s="3">
        <f t="shared" si="1"/>
        <v>5</v>
      </c>
      <c r="Q10" s="7">
        <f t="shared" si="2"/>
        <v>60</v>
      </c>
      <c r="R10" s="3">
        <v>1</v>
      </c>
      <c r="S10" s="3"/>
      <c r="T10" s="6"/>
      <c r="U10" s="18">
        <f t="shared" si="3"/>
        <v>6.6666666666666666E-2</v>
      </c>
    </row>
    <row r="11" spans="1:21" ht="15" customHeight="1">
      <c r="A11" s="6">
        <v>8</v>
      </c>
      <c r="B11" s="15" t="s">
        <v>35</v>
      </c>
      <c r="C11" s="15" t="s">
        <v>36</v>
      </c>
      <c r="D11" s="2">
        <v>55</v>
      </c>
      <c r="E11" s="4">
        <v>40</v>
      </c>
      <c r="F11" s="6"/>
      <c r="G11" s="6"/>
      <c r="H11" s="6"/>
      <c r="I11" s="6"/>
      <c r="J11" s="6"/>
      <c r="K11" s="6"/>
      <c r="L11" s="6"/>
      <c r="M11" s="6"/>
      <c r="N11" s="6"/>
      <c r="O11" s="3">
        <f t="shared" si="0"/>
        <v>95</v>
      </c>
      <c r="P11" s="3">
        <f t="shared" si="1"/>
        <v>2</v>
      </c>
      <c r="Q11" s="7">
        <f t="shared" si="2"/>
        <v>47.5</v>
      </c>
      <c r="R11" s="3"/>
      <c r="S11" s="3"/>
      <c r="T11" s="6"/>
      <c r="U11" s="18">
        <f t="shared" si="3"/>
        <v>0</v>
      </c>
    </row>
    <row r="12" spans="1:21" ht="15" customHeight="1">
      <c r="A12" s="6">
        <v>9</v>
      </c>
      <c r="B12" s="17" t="s">
        <v>37</v>
      </c>
      <c r="C12" s="15" t="s">
        <v>38</v>
      </c>
      <c r="D12" s="2">
        <v>50</v>
      </c>
      <c r="E12" s="2">
        <v>90</v>
      </c>
      <c r="F12" s="2">
        <v>65</v>
      </c>
      <c r="G12" s="2">
        <v>60</v>
      </c>
      <c r="H12" s="4">
        <v>60</v>
      </c>
      <c r="I12" s="2">
        <v>60</v>
      </c>
      <c r="J12" s="4">
        <v>50</v>
      </c>
      <c r="K12" s="2">
        <v>65</v>
      </c>
      <c r="L12" s="2">
        <v>70</v>
      </c>
      <c r="M12" s="6"/>
      <c r="N12" s="6"/>
      <c r="O12" s="3">
        <f t="shared" si="0"/>
        <v>570</v>
      </c>
      <c r="P12" s="3">
        <f t="shared" si="1"/>
        <v>9</v>
      </c>
      <c r="Q12" s="7">
        <f t="shared" si="2"/>
        <v>63.333333333333336</v>
      </c>
      <c r="R12" s="3">
        <v>5</v>
      </c>
      <c r="S12" s="3">
        <v>2</v>
      </c>
      <c r="T12" s="6"/>
      <c r="U12" s="18">
        <f t="shared" si="3"/>
        <v>0.46666666666666667</v>
      </c>
    </row>
    <row r="13" spans="1:21" ht="15" customHeight="1">
      <c r="A13" s="6">
        <v>10</v>
      </c>
      <c r="B13" s="15" t="s">
        <v>39</v>
      </c>
      <c r="C13" s="15" t="s">
        <v>40</v>
      </c>
      <c r="D13" s="2">
        <v>70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3">
        <f t="shared" si="0"/>
        <v>70</v>
      </c>
      <c r="P13" s="3">
        <f t="shared" si="1"/>
        <v>1</v>
      </c>
      <c r="Q13" s="7">
        <f t="shared" si="2"/>
        <v>70</v>
      </c>
      <c r="R13" s="3"/>
      <c r="S13" s="3"/>
      <c r="T13" s="6"/>
      <c r="U13" s="18">
        <f t="shared" si="3"/>
        <v>0</v>
      </c>
    </row>
    <row r="14" spans="1:21" ht="15" customHeight="1">
      <c r="A14" s="6">
        <v>11</v>
      </c>
      <c r="B14" s="15" t="s">
        <v>41</v>
      </c>
      <c r="C14" s="15" t="s">
        <v>42</v>
      </c>
      <c r="D14" s="2">
        <v>60</v>
      </c>
      <c r="E14" s="4">
        <v>60</v>
      </c>
      <c r="F14" s="2">
        <v>65</v>
      </c>
      <c r="G14" s="4">
        <v>65</v>
      </c>
      <c r="H14" s="2">
        <v>55</v>
      </c>
      <c r="I14" s="2">
        <v>90</v>
      </c>
      <c r="J14" s="4">
        <v>60</v>
      </c>
      <c r="K14" s="4">
        <v>20</v>
      </c>
      <c r="L14" s="4">
        <v>60</v>
      </c>
      <c r="M14" s="2">
        <v>90</v>
      </c>
      <c r="N14" s="6"/>
      <c r="O14" s="3">
        <f t="shared" si="0"/>
        <v>625</v>
      </c>
      <c r="P14" s="3">
        <f t="shared" si="1"/>
        <v>10</v>
      </c>
      <c r="Q14" s="7">
        <f t="shared" si="2"/>
        <v>62.5</v>
      </c>
      <c r="R14" s="3">
        <v>1</v>
      </c>
      <c r="S14" s="3">
        <v>2</v>
      </c>
      <c r="T14" s="6"/>
      <c r="U14" s="18">
        <f t="shared" si="3"/>
        <v>0.2</v>
      </c>
    </row>
    <row r="15" spans="1:21" ht="15" customHeight="1">
      <c r="A15" s="6">
        <v>12</v>
      </c>
      <c r="B15" s="15" t="s">
        <v>43</v>
      </c>
      <c r="C15" s="15" t="s">
        <v>44</v>
      </c>
      <c r="D15" s="4">
        <v>35</v>
      </c>
      <c r="E15" s="6"/>
      <c r="F15" s="4">
        <v>75</v>
      </c>
      <c r="G15" s="2">
        <v>80</v>
      </c>
      <c r="H15" s="2">
        <v>60</v>
      </c>
      <c r="I15" s="4">
        <v>55</v>
      </c>
      <c r="J15" s="2">
        <v>65</v>
      </c>
      <c r="K15" s="2">
        <v>90</v>
      </c>
      <c r="L15" s="2">
        <v>75</v>
      </c>
      <c r="M15" s="4">
        <v>35</v>
      </c>
      <c r="N15" s="6"/>
      <c r="O15" s="3">
        <f t="shared" si="0"/>
        <v>570</v>
      </c>
      <c r="P15" s="3">
        <f t="shared" si="1"/>
        <v>9</v>
      </c>
      <c r="Q15" s="7">
        <f t="shared" si="2"/>
        <v>63.333333333333336</v>
      </c>
      <c r="R15" s="3"/>
      <c r="S15" s="3">
        <v>1</v>
      </c>
      <c r="T15" s="6"/>
      <c r="U15" s="18">
        <f t="shared" si="3"/>
        <v>6.6666666666666666E-2</v>
      </c>
    </row>
    <row r="16" spans="1:21" ht="15" customHeight="1">
      <c r="A16" s="6">
        <v>13</v>
      </c>
      <c r="B16" s="15" t="s">
        <v>45</v>
      </c>
      <c r="C16" s="15" t="s">
        <v>46</v>
      </c>
      <c r="D16" s="4">
        <v>55</v>
      </c>
      <c r="E16" s="2">
        <v>90</v>
      </c>
      <c r="F16" s="2">
        <v>90</v>
      </c>
      <c r="G16" s="2">
        <v>90</v>
      </c>
      <c r="H16" s="2">
        <v>90</v>
      </c>
      <c r="I16" s="2">
        <v>90</v>
      </c>
      <c r="J16" s="2">
        <v>90</v>
      </c>
      <c r="K16" s="6"/>
      <c r="L16" s="6"/>
      <c r="M16" s="6"/>
      <c r="N16" s="6"/>
      <c r="O16" s="3">
        <f t="shared" si="0"/>
        <v>595</v>
      </c>
      <c r="P16" s="3">
        <f t="shared" si="1"/>
        <v>7</v>
      </c>
      <c r="Q16" s="7">
        <f t="shared" si="2"/>
        <v>85</v>
      </c>
      <c r="R16" s="3"/>
      <c r="S16" s="3">
        <v>1</v>
      </c>
      <c r="T16" s="6">
        <v>1</v>
      </c>
      <c r="U16" s="18">
        <f t="shared" si="3"/>
        <v>6.6666666666666666E-2</v>
      </c>
    </row>
    <row r="17" spans="1:21" ht="15" customHeight="1">
      <c r="A17" s="6">
        <v>14</v>
      </c>
      <c r="B17" s="15" t="s">
        <v>47</v>
      </c>
      <c r="C17" s="15" t="s">
        <v>48</v>
      </c>
      <c r="D17" s="4">
        <v>65</v>
      </c>
      <c r="E17" s="2">
        <v>60</v>
      </c>
      <c r="F17" s="4">
        <v>40</v>
      </c>
      <c r="G17" s="6"/>
      <c r="H17" s="4">
        <v>50</v>
      </c>
      <c r="I17" s="4">
        <v>45</v>
      </c>
      <c r="J17" s="2">
        <v>40</v>
      </c>
      <c r="K17" s="2">
        <v>70</v>
      </c>
      <c r="L17" s="2">
        <v>50</v>
      </c>
      <c r="M17" s="4">
        <v>40</v>
      </c>
      <c r="N17" s="6"/>
      <c r="O17" s="3">
        <f t="shared" si="0"/>
        <v>460</v>
      </c>
      <c r="P17" s="3">
        <f t="shared" si="1"/>
        <v>9</v>
      </c>
      <c r="Q17" s="7">
        <f t="shared" si="2"/>
        <v>51.111111111111114</v>
      </c>
      <c r="R17" s="3">
        <v>3</v>
      </c>
      <c r="S17" s="3"/>
      <c r="T17" s="6">
        <v>1</v>
      </c>
      <c r="U17" s="18">
        <f t="shared" si="3"/>
        <v>0.2</v>
      </c>
    </row>
    <row r="18" spans="1:21" ht="15" customHeight="1">
      <c r="A18" s="6">
        <v>15</v>
      </c>
      <c r="B18" s="16" t="s">
        <v>49</v>
      </c>
      <c r="C18" s="16" t="s">
        <v>50</v>
      </c>
      <c r="D18" s="6"/>
      <c r="E18" s="2">
        <v>90</v>
      </c>
      <c r="F18" s="2">
        <v>75</v>
      </c>
      <c r="G18" s="2">
        <v>20</v>
      </c>
      <c r="H18" s="6"/>
      <c r="I18" s="6"/>
      <c r="J18" s="6"/>
      <c r="K18" s="2">
        <v>80</v>
      </c>
      <c r="L18" s="6"/>
      <c r="M18" s="6"/>
      <c r="N18" s="6"/>
      <c r="O18" s="3">
        <f t="shared" si="0"/>
        <v>265</v>
      </c>
      <c r="P18" s="3">
        <f t="shared" si="1"/>
        <v>4</v>
      </c>
      <c r="Q18" s="7">
        <f t="shared" si="2"/>
        <v>66.25</v>
      </c>
      <c r="R18" s="3">
        <v>1</v>
      </c>
      <c r="S18" s="3"/>
      <c r="T18" s="3"/>
      <c r="U18" s="18">
        <f t="shared" si="3"/>
        <v>6.6666666666666666E-2</v>
      </c>
    </row>
    <row r="19" spans="1:21" ht="15" customHeight="1">
      <c r="A19" s="6">
        <v>16</v>
      </c>
      <c r="B19" s="16" t="s">
        <v>65</v>
      </c>
      <c r="C19" s="16" t="s">
        <v>51</v>
      </c>
      <c r="D19" s="6"/>
      <c r="E19" s="2">
        <v>90</v>
      </c>
      <c r="F19" s="2">
        <v>90</v>
      </c>
      <c r="G19" s="2">
        <v>90</v>
      </c>
      <c r="H19" s="6"/>
      <c r="I19" s="6"/>
      <c r="J19" s="6"/>
      <c r="K19" s="6"/>
      <c r="L19" s="6"/>
      <c r="M19" s="6"/>
      <c r="N19" s="6"/>
      <c r="O19" s="3">
        <f t="shared" si="0"/>
        <v>270</v>
      </c>
      <c r="P19" s="3">
        <f t="shared" si="1"/>
        <v>3</v>
      </c>
      <c r="Q19" s="7">
        <f t="shared" si="2"/>
        <v>90</v>
      </c>
      <c r="R19" s="3"/>
      <c r="S19" s="3"/>
      <c r="T19" s="6"/>
      <c r="U19" s="18">
        <f t="shared" si="3"/>
        <v>0</v>
      </c>
    </row>
    <row r="20" spans="1:21" ht="15" customHeight="1">
      <c r="A20" s="6">
        <v>17</v>
      </c>
      <c r="B20" s="16" t="s">
        <v>52</v>
      </c>
      <c r="C20" s="16" t="s">
        <v>53</v>
      </c>
      <c r="D20" s="6"/>
      <c r="E20" s="6"/>
      <c r="F20" s="2">
        <v>90</v>
      </c>
      <c r="G20" s="6"/>
      <c r="H20" s="6"/>
      <c r="I20" s="6"/>
      <c r="J20" s="6"/>
      <c r="K20" s="6"/>
      <c r="L20" s="6"/>
      <c r="M20" s="6"/>
      <c r="N20" s="6"/>
      <c r="O20" s="3">
        <f t="shared" si="0"/>
        <v>90</v>
      </c>
      <c r="P20" s="3">
        <f t="shared" si="1"/>
        <v>1</v>
      </c>
      <c r="Q20" s="7">
        <f t="shared" si="2"/>
        <v>90</v>
      </c>
      <c r="R20" s="3"/>
      <c r="S20" s="3"/>
      <c r="T20" s="6"/>
      <c r="U20" s="18">
        <f t="shared" si="3"/>
        <v>0</v>
      </c>
    </row>
    <row r="21" spans="1:21" ht="15" customHeight="1">
      <c r="A21" s="6">
        <v>18</v>
      </c>
      <c r="B21" s="16" t="s">
        <v>25</v>
      </c>
      <c r="C21" s="16" t="s">
        <v>54</v>
      </c>
      <c r="D21" s="6"/>
      <c r="E21" s="6"/>
      <c r="F21" s="2">
        <v>15</v>
      </c>
      <c r="G21" s="4">
        <v>70</v>
      </c>
      <c r="H21" s="2">
        <v>55</v>
      </c>
      <c r="I21" s="4">
        <v>55</v>
      </c>
      <c r="J21" s="2">
        <v>45</v>
      </c>
      <c r="K21" s="2">
        <v>70</v>
      </c>
      <c r="L21" s="4">
        <v>35</v>
      </c>
      <c r="M21" s="2">
        <v>50</v>
      </c>
      <c r="N21" s="6"/>
      <c r="O21" s="3">
        <f t="shared" si="0"/>
        <v>395</v>
      </c>
      <c r="P21" s="3">
        <f t="shared" si="1"/>
        <v>8</v>
      </c>
      <c r="Q21" s="7">
        <f t="shared" si="2"/>
        <v>49.375</v>
      </c>
      <c r="R21" s="3"/>
      <c r="S21" s="3">
        <v>1</v>
      </c>
      <c r="T21" s="3">
        <v>1</v>
      </c>
      <c r="U21" s="18">
        <f t="shared" si="3"/>
        <v>6.6666666666666666E-2</v>
      </c>
    </row>
    <row r="22" spans="1:21" ht="15" customHeight="1">
      <c r="A22" s="6">
        <v>19</v>
      </c>
      <c r="B22" s="6" t="s">
        <v>55</v>
      </c>
      <c r="C22" s="6" t="s">
        <v>56</v>
      </c>
      <c r="D22" s="6"/>
      <c r="E22" s="6"/>
      <c r="F22" s="6"/>
      <c r="G22" s="6"/>
      <c r="H22" s="2">
        <v>90</v>
      </c>
      <c r="I22" s="2">
        <v>90</v>
      </c>
      <c r="J22" s="6"/>
      <c r="K22" s="6"/>
      <c r="L22" s="2">
        <v>90</v>
      </c>
      <c r="M22" s="2">
        <v>80</v>
      </c>
      <c r="N22" s="6"/>
      <c r="O22" s="3">
        <f t="shared" si="0"/>
        <v>350</v>
      </c>
      <c r="P22" s="3">
        <f t="shared" si="1"/>
        <v>4</v>
      </c>
      <c r="Q22" s="7">
        <f t="shared" si="2"/>
        <v>87.5</v>
      </c>
      <c r="R22" s="3">
        <v>1</v>
      </c>
      <c r="S22" s="3"/>
      <c r="T22" s="6">
        <v>2</v>
      </c>
      <c r="U22" s="18">
        <f t="shared" si="3"/>
        <v>6.6666666666666666E-2</v>
      </c>
    </row>
    <row r="23" spans="1:21" ht="15" customHeight="1">
      <c r="A23" s="6">
        <v>20</v>
      </c>
      <c r="B23" s="6" t="s">
        <v>57</v>
      </c>
      <c r="C23" s="6" t="s">
        <v>40</v>
      </c>
      <c r="D23" s="6"/>
      <c r="E23" s="6"/>
      <c r="F23" s="6"/>
      <c r="G23" s="6"/>
      <c r="H23" s="4">
        <v>30</v>
      </c>
      <c r="I23" s="6"/>
      <c r="J23" s="6"/>
      <c r="K23" s="6"/>
      <c r="L23" s="6"/>
      <c r="M23" s="6"/>
      <c r="N23" s="6"/>
      <c r="O23" s="3">
        <f t="shared" si="0"/>
        <v>30</v>
      </c>
      <c r="P23" s="3">
        <f t="shared" si="1"/>
        <v>1</v>
      </c>
      <c r="Q23" s="7">
        <f t="shared" si="2"/>
        <v>30</v>
      </c>
      <c r="R23" s="3"/>
      <c r="S23" s="3"/>
      <c r="T23" s="6"/>
      <c r="U23" s="18">
        <f t="shared" si="3"/>
        <v>0</v>
      </c>
    </row>
    <row r="24" spans="1:21">
      <c r="A24" s="6">
        <v>21</v>
      </c>
      <c r="B24" s="6" t="s">
        <v>58</v>
      </c>
      <c r="C24" s="6" t="s">
        <v>59</v>
      </c>
      <c r="D24" s="6"/>
      <c r="E24" s="6"/>
      <c r="F24" s="6"/>
      <c r="G24" s="6"/>
      <c r="H24" s="2">
        <v>90</v>
      </c>
      <c r="I24" s="2">
        <v>90</v>
      </c>
      <c r="J24" s="2">
        <v>90</v>
      </c>
      <c r="K24" s="2">
        <v>70</v>
      </c>
      <c r="L24" s="2">
        <v>90</v>
      </c>
      <c r="M24" s="2">
        <v>90</v>
      </c>
      <c r="N24" s="6"/>
      <c r="O24" s="3">
        <f t="shared" si="0"/>
        <v>520</v>
      </c>
      <c r="P24" s="3">
        <f t="shared" si="1"/>
        <v>6</v>
      </c>
      <c r="Q24" s="7">
        <f t="shared" si="2"/>
        <v>86.666666666666671</v>
      </c>
      <c r="R24" s="3"/>
      <c r="S24" s="3"/>
      <c r="T24" s="6"/>
      <c r="U24" s="18">
        <f t="shared" si="3"/>
        <v>0</v>
      </c>
    </row>
    <row r="25" spans="1:21">
      <c r="A25" s="6">
        <v>22</v>
      </c>
      <c r="B25" s="6" t="s">
        <v>60</v>
      </c>
      <c r="C25" s="6" t="s">
        <v>61</v>
      </c>
      <c r="D25" s="6"/>
      <c r="E25" s="6"/>
      <c r="F25" s="6"/>
      <c r="G25" s="2">
        <v>90</v>
      </c>
      <c r="H25" s="2">
        <v>90</v>
      </c>
      <c r="I25" s="2">
        <v>45</v>
      </c>
      <c r="J25" s="6"/>
      <c r="K25" s="6"/>
      <c r="L25" s="6"/>
      <c r="M25" s="6"/>
      <c r="N25" s="6"/>
      <c r="O25" s="3">
        <f t="shared" si="0"/>
        <v>225</v>
      </c>
      <c r="P25" s="3">
        <f t="shared" si="1"/>
        <v>3</v>
      </c>
      <c r="Q25" s="7">
        <f t="shared" si="2"/>
        <v>75</v>
      </c>
      <c r="R25" s="3"/>
      <c r="S25" s="3"/>
      <c r="T25" s="6"/>
      <c r="U25" s="18">
        <f t="shared" si="3"/>
        <v>0</v>
      </c>
    </row>
    <row r="26" spans="1:21">
      <c r="A26" s="6">
        <v>23</v>
      </c>
      <c r="B26" s="6" t="s">
        <v>62</v>
      </c>
      <c r="C26" s="6" t="s">
        <v>63</v>
      </c>
      <c r="D26" s="6"/>
      <c r="E26" s="6"/>
      <c r="F26" s="6"/>
      <c r="G26" s="4">
        <v>60</v>
      </c>
      <c r="H26" s="2">
        <v>50</v>
      </c>
      <c r="I26" s="2">
        <v>70</v>
      </c>
      <c r="J26" s="2">
        <v>60</v>
      </c>
      <c r="K26" s="4">
        <v>40</v>
      </c>
      <c r="L26" s="2">
        <v>70</v>
      </c>
      <c r="M26" s="2">
        <v>60</v>
      </c>
      <c r="N26" s="6"/>
      <c r="O26" s="3">
        <f t="shared" si="0"/>
        <v>410</v>
      </c>
      <c r="P26" s="3">
        <f t="shared" si="1"/>
        <v>7</v>
      </c>
      <c r="Q26" s="7">
        <f t="shared" si="2"/>
        <v>58.571428571428569</v>
      </c>
      <c r="R26" s="3">
        <v>1</v>
      </c>
      <c r="S26" s="3"/>
      <c r="T26" s="3"/>
      <c r="U26" s="18">
        <f t="shared" si="3"/>
        <v>6.6666666666666666E-2</v>
      </c>
    </row>
    <row r="27" spans="1:21">
      <c r="A27" s="6">
        <v>24</v>
      </c>
      <c r="B27" s="6" t="s">
        <v>64</v>
      </c>
      <c r="C27" s="6" t="s">
        <v>61</v>
      </c>
      <c r="D27" s="6"/>
      <c r="E27" s="6"/>
      <c r="F27" s="6"/>
      <c r="G27" s="6"/>
      <c r="H27" s="6"/>
      <c r="I27" s="2">
        <v>35</v>
      </c>
      <c r="J27" s="4">
        <v>45</v>
      </c>
      <c r="K27" s="6"/>
      <c r="L27" s="6"/>
      <c r="M27" s="6"/>
      <c r="N27" s="6"/>
      <c r="O27" s="3">
        <f t="shared" si="0"/>
        <v>80</v>
      </c>
      <c r="P27" s="3">
        <f t="shared" si="1"/>
        <v>2</v>
      </c>
      <c r="Q27" s="7">
        <f t="shared" si="2"/>
        <v>40</v>
      </c>
      <c r="R27" s="3"/>
      <c r="S27" s="3"/>
      <c r="T27" s="6">
        <v>1</v>
      </c>
      <c r="U27" s="18">
        <f t="shared" si="3"/>
        <v>0</v>
      </c>
    </row>
    <row r="28" spans="1:21">
      <c r="A28" s="6">
        <v>25</v>
      </c>
      <c r="B28" s="6" t="s">
        <v>66</v>
      </c>
      <c r="C28" s="6" t="s">
        <v>67</v>
      </c>
      <c r="D28" s="6"/>
      <c r="E28" s="6"/>
      <c r="F28" s="14"/>
      <c r="G28" s="6"/>
      <c r="H28" s="6"/>
      <c r="I28" s="6"/>
      <c r="J28" s="6"/>
      <c r="K28" s="6"/>
      <c r="L28" s="4">
        <v>0</v>
      </c>
      <c r="M28" s="6"/>
      <c r="N28" s="6"/>
      <c r="O28" s="3">
        <f t="shared" si="0"/>
        <v>0</v>
      </c>
      <c r="P28" s="3">
        <f t="shared" si="1"/>
        <v>0</v>
      </c>
      <c r="Q28" s="7">
        <v>0</v>
      </c>
      <c r="R28" s="3"/>
      <c r="S28" s="3"/>
      <c r="T28" s="6"/>
      <c r="U28" s="18">
        <f t="shared" si="3"/>
        <v>0</v>
      </c>
    </row>
    <row r="29" spans="1:21">
      <c r="A29" s="6">
        <v>26</v>
      </c>
      <c r="B29" s="6" t="s">
        <v>68</v>
      </c>
      <c r="C29" s="6" t="s">
        <v>69</v>
      </c>
      <c r="D29" s="6"/>
      <c r="E29" s="6"/>
      <c r="F29" s="6"/>
      <c r="G29" s="6"/>
      <c r="H29" s="6"/>
      <c r="I29" s="6"/>
      <c r="J29" s="6"/>
      <c r="K29" s="6"/>
      <c r="L29" s="6"/>
      <c r="M29" s="2">
        <v>90</v>
      </c>
      <c r="N29" s="6"/>
      <c r="O29" s="3">
        <f t="shared" si="0"/>
        <v>90</v>
      </c>
      <c r="P29" s="3">
        <f t="shared" si="1"/>
        <v>1</v>
      </c>
      <c r="Q29" s="7">
        <f t="shared" si="2"/>
        <v>90</v>
      </c>
      <c r="R29" s="3">
        <v>1</v>
      </c>
      <c r="S29" s="3"/>
      <c r="T29" s="3"/>
      <c r="U29" s="18">
        <f t="shared" si="3"/>
        <v>6.6666666666666666E-2</v>
      </c>
    </row>
    <row r="30" spans="1:21" ht="15.75" thickBot="1">
      <c r="A30" s="6">
        <v>27</v>
      </c>
      <c r="B30" s="6" t="s">
        <v>31</v>
      </c>
      <c r="C30" s="6" t="s">
        <v>70</v>
      </c>
      <c r="D30" s="6"/>
      <c r="E30" s="6"/>
      <c r="F30" s="6"/>
      <c r="G30" s="6"/>
      <c r="H30" s="6"/>
      <c r="I30" s="6"/>
      <c r="J30" s="6"/>
      <c r="K30" s="6"/>
      <c r="L30" s="6"/>
      <c r="M30" s="4">
        <v>55</v>
      </c>
      <c r="N30" s="6"/>
      <c r="O30" s="3">
        <f t="shared" si="0"/>
        <v>55</v>
      </c>
      <c r="P30" s="3">
        <f t="shared" si="1"/>
        <v>1</v>
      </c>
      <c r="Q30" s="7">
        <f t="shared" si="2"/>
        <v>55</v>
      </c>
      <c r="R30" s="3"/>
      <c r="S30" s="3"/>
      <c r="T30" s="6"/>
      <c r="U30" s="18">
        <f t="shared" si="3"/>
        <v>0</v>
      </c>
    </row>
    <row r="31" spans="1:21" ht="15.75" thickBot="1">
      <c r="A31" s="30" t="s">
        <v>3</v>
      </c>
      <c r="B31" s="31"/>
      <c r="C31" s="32"/>
      <c r="D31" s="5">
        <f>SUM(D4:D30)</f>
        <v>990</v>
      </c>
      <c r="E31" s="3">
        <f>SUM(E4:E30)</f>
        <v>990</v>
      </c>
      <c r="F31" s="3">
        <f>SUM(F4:F30)</f>
        <v>990</v>
      </c>
      <c r="G31" s="3">
        <f>SUM(G4:G30)</f>
        <v>990</v>
      </c>
      <c r="H31" s="3">
        <f>SUM(H4:H30)</f>
        <v>990</v>
      </c>
      <c r="I31" s="3">
        <f>SUM(I4:I30)</f>
        <v>990</v>
      </c>
      <c r="J31" s="3">
        <f>SUM(J4:J30)</f>
        <v>990</v>
      </c>
      <c r="K31" s="3">
        <f>SUM(K4:K30)</f>
        <v>990</v>
      </c>
      <c r="L31" s="3">
        <f>SUM(L4:L30)</f>
        <v>990</v>
      </c>
      <c r="M31" s="3">
        <f>SUM(M4:M30)</f>
        <v>990</v>
      </c>
      <c r="N31" s="3">
        <f>SUM(N4:N30)</f>
        <v>0</v>
      </c>
      <c r="O31" s="3">
        <f>SUM(O4:O30)</f>
        <v>9900</v>
      </c>
      <c r="P31" s="3">
        <f>SUM(P4:P30)</f>
        <v>139</v>
      </c>
      <c r="Q31" s="7">
        <f t="shared" si="2"/>
        <v>71.223021582733807</v>
      </c>
      <c r="R31" s="3">
        <f>SUM(R4:R30)</f>
        <v>15</v>
      </c>
      <c r="S31" s="3">
        <f>SUM(S4:S30)</f>
        <v>10</v>
      </c>
      <c r="T31" s="3">
        <f>SUM(T4:T30)</f>
        <v>13</v>
      </c>
      <c r="U31" s="8">
        <f t="shared" ref="U31" si="4">SUM(S31+R31)/SUM(BUT)*100</f>
        <v>166.66666666666669</v>
      </c>
    </row>
    <row r="32" spans="1:21" ht="15.75" thickBot="1"/>
    <row r="33" spans="1:2" ht="15.75" thickBot="1">
      <c r="A33" s="33" t="s">
        <v>0</v>
      </c>
      <c r="B33" s="34"/>
    </row>
    <row r="34" spans="1:2" ht="15.75" thickBot="1">
      <c r="A34" s="35" t="s">
        <v>1</v>
      </c>
      <c r="B34" s="36"/>
    </row>
  </sheetData>
  <sortState ref="B2:T33">
    <sortCondition descending="1" ref="O2:O33"/>
  </sortState>
  <mergeCells count="4">
    <mergeCell ref="A31:C31"/>
    <mergeCell ref="A33:B33"/>
    <mergeCell ref="A34:B34"/>
    <mergeCell ref="A2:U2"/>
  </mergeCells>
  <pageMargins left="0" right="0" top="0" bottom="0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8"/>
  <sheetViews>
    <sheetView zoomScale="90" zoomScaleNormal="90" zoomScaleSheetLayoutView="100" workbookViewId="0">
      <selection activeCell="B31" sqref="B31:C33"/>
    </sheetView>
  </sheetViews>
  <sheetFormatPr baseColWidth="10" defaultColWidth="9.140625" defaultRowHeight="15"/>
  <cols>
    <col min="1" max="1" width="4.140625" customWidth="1"/>
    <col min="2" max="2" width="13" customWidth="1"/>
    <col min="3" max="3" width="14.85546875" bestFit="1" customWidth="1"/>
    <col min="4" max="6" width="9.7109375" customWidth="1"/>
    <col min="7" max="7" width="10.85546875" customWidth="1"/>
    <col min="8" max="12" width="9.7109375" customWidth="1"/>
    <col min="13" max="13" width="9.85546875" customWidth="1"/>
    <col min="14" max="14" width="9.140625" customWidth="1"/>
    <col min="15" max="15" width="12.85546875" customWidth="1"/>
    <col min="16" max="16" width="10.85546875" customWidth="1"/>
    <col min="17" max="17" width="10.28515625" customWidth="1"/>
    <col min="18" max="18" width="5.42578125" customWidth="1"/>
    <col min="19" max="19" width="8.85546875" customWidth="1"/>
    <col min="20" max="20" width="7.7109375" customWidth="1"/>
    <col min="21" max="21" width="11" customWidth="1"/>
  </cols>
  <sheetData>
    <row r="1" spans="1:21" ht="15.75" thickBot="1"/>
    <row r="2" spans="1:21" ht="56.25" customHeight="1" thickBot="1">
      <c r="A2" s="37" t="s">
        <v>94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s="1" customFormat="1" ht="60">
      <c r="A3" s="9"/>
      <c r="B3" s="11" t="s">
        <v>8</v>
      </c>
      <c r="C3" s="11" t="s">
        <v>7</v>
      </c>
      <c r="D3" s="10" t="s">
        <v>71</v>
      </c>
      <c r="E3" s="12" t="s">
        <v>76</v>
      </c>
      <c r="F3" s="12" t="s">
        <v>78</v>
      </c>
      <c r="G3" s="12" t="s">
        <v>84</v>
      </c>
      <c r="H3" s="12" t="s">
        <v>85</v>
      </c>
      <c r="I3" s="27" t="s">
        <v>89</v>
      </c>
      <c r="J3" s="10" t="s">
        <v>90</v>
      </c>
      <c r="K3" s="12" t="s">
        <v>98</v>
      </c>
      <c r="L3" s="28" t="s">
        <v>99</v>
      </c>
      <c r="M3" s="13" t="s">
        <v>100</v>
      </c>
      <c r="N3" s="13" t="s">
        <v>101</v>
      </c>
      <c r="O3" s="9" t="s">
        <v>10</v>
      </c>
      <c r="P3" s="9" t="s">
        <v>2</v>
      </c>
      <c r="Q3" s="9" t="s">
        <v>9</v>
      </c>
      <c r="R3" s="10" t="s">
        <v>4</v>
      </c>
      <c r="S3" s="10" t="s">
        <v>5</v>
      </c>
      <c r="T3" s="10" t="s">
        <v>6</v>
      </c>
      <c r="U3" s="9" t="s">
        <v>11</v>
      </c>
    </row>
    <row r="4" spans="1:21" ht="15" customHeight="1">
      <c r="A4" s="3">
        <v>1</v>
      </c>
      <c r="B4" s="17" t="s">
        <v>21</v>
      </c>
      <c r="C4" s="17" t="s">
        <v>22</v>
      </c>
      <c r="D4" s="2">
        <v>90</v>
      </c>
      <c r="E4" s="2">
        <v>90</v>
      </c>
      <c r="F4" s="2">
        <v>90</v>
      </c>
      <c r="G4" s="2">
        <v>90</v>
      </c>
      <c r="H4" s="2">
        <v>90</v>
      </c>
      <c r="I4" s="2">
        <v>90</v>
      </c>
      <c r="J4" s="2">
        <v>80</v>
      </c>
      <c r="K4" s="2">
        <v>90</v>
      </c>
      <c r="L4" s="2">
        <v>90</v>
      </c>
      <c r="M4" s="2">
        <v>90</v>
      </c>
      <c r="N4" s="2">
        <v>90</v>
      </c>
      <c r="O4" s="3">
        <f t="shared" ref="O4:O34" si="0">SUM(D4:N4)</f>
        <v>980</v>
      </c>
      <c r="P4" s="3">
        <f t="shared" ref="P4:P34" si="1">SUM(IF(D4&gt;0,1,0)+IF(E4&gt;0,1,0)+IF(F4&gt;0,1,0)+IF(G4&gt;0,1,0)+IF(H4&gt;0,1,0)+IF(I4&gt;0,1,0)+IF(J4&gt;0,1,0)+IF(K4&gt;0,1,0)+IF(L4&gt;0,1,0)+IF(M4&gt;0,1,0)+IF(N4&gt;0,1,0))</f>
        <v>11</v>
      </c>
      <c r="Q4" s="7">
        <f t="shared" ref="Q4:Q33" si="2">SUM(O4/P4)</f>
        <v>89.090909090909093</v>
      </c>
      <c r="R4" s="3"/>
      <c r="S4" s="3"/>
      <c r="T4" s="3"/>
      <c r="U4" s="8">
        <f t="shared" ref="U4:U35" si="3">SUM(S4+R4)/SUM(buts)*100</f>
        <v>0</v>
      </c>
    </row>
    <row r="5" spans="1:21" ht="15" customHeight="1">
      <c r="A5" s="3">
        <v>2</v>
      </c>
      <c r="B5" s="6" t="s">
        <v>31</v>
      </c>
      <c r="C5" s="6" t="s">
        <v>70</v>
      </c>
      <c r="D5" s="2">
        <v>45</v>
      </c>
      <c r="E5" s="4">
        <v>45</v>
      </c>
      <c r="F5" s="4">
        <v>25</v>
      </c>
      <c r="G5" s="6"/>
      <c r="H5" s="6"/>
      <c r="I5" s="6"/>
      <c r="J5" s="6"/>
      <c r="K5" s="6"/>
      <c r="L5" s="6"/>
      <c r="M5" s="6"/>
      <c r="N5" s="6"/>
      <c r="O5" s="3">
        <f t="shared" si="0"/>
        <v>115</v>
      </c>
      <c r="P5" s="3">
        <f t="shared" si="1"/>
        <v>3</v>
      </c>
      <c r="Q5" s="7">
        <f t="shared" si="2"/>
        <v>38.333333333333336</v>
      </c>
      <c r="R5" s="3">
        <v>1</v>
      </c>
      <c r="S5" s="3"/>
      <c r="T5" s="6"/>
      <c r="U5" s="8">
        <f t="shared" si="3"/>
        <v>3.8461538461538463</v>
      </c>
    </row>
    <row r="6" spans="1:21" ht="15" customHeight="1">
      <c r="A6" s="3">
        <v>3</v>
      </c>
      <c r="B6" s="17" t="s">
        <v>25</v>
      </c>
      <c r="C6" s="17" t="s">
        <v>26</v>
      </c>
      <c r="D6" s="2">
        <v>90</v>
      </c>
      <c r="E6" s="2">
        <v>65</v>
      </c>
      <c r="F6" s="2">
        <v>90</v>
      </c>
      <c r="G6" s="2">
        <v>90</v>
      </c>
      <c r="H6" s="2">
        <v>90</v>
      </c>
      <c r="I6" s="2">
        <v>90</v>
      </c>
      <c r="J6" s="2">
        <v>90</v>
      </c>
      <c r="K6" s="2">
        <v>90</v>
      </c>
      <c r="L6" s="2">
        <v>90</v>
      </c>
      <c r="M6" s="2">
        <v>90</v>
      </c>
      <c r="N6" s="6"/>
      <c r="O6" s="3">
        <f t="shared" si="0"/>
        <v>875</v>
      </c>
      <c r="P6" s="3">
        <f t="shared" si="1"/>
        <v>10</v>
      </c>
      <c r="Q6" s="7">
        <f t="shared" si="2"/>
        <v>87.5</v>
      </c>
      <c r="R6" s="3">
        <v>1</v>
      </c>
      <c r="S6" s="3">
        <v>1</v>
      </c>
      <c r="T6" s="6">
        <v>2</v>
      </c>
      <c r="U6" s="8">
        <f t="shared" si="3"/>
        <v>7.6923076923076925</v>
      </c>
    </row>
    <row r="7" spans="1:21" ht="15" customHeight="1">
      <c r="A7" s="3">
        <v>4</v>
      </c>
      <c r="B7" s="17" t="s">
        <v>27</v>
      </c>
      <c r="C7" s="17" t="s">
        <v>28</v>
      </c>
      <c r="D7" s="2">
        <v>90</v>
      </c>
      <c r="E7" s="2">
        <v>90</v>
      </c>
      <c r="F7" s="2">
        <v>90</v>
      </c>
      <c r="G7" s="2">
        <v>90</v>
      </c>
      <c r="H7" s="2">
        <v>90</v>
      </c>
      <c r="I7" s="2">
        <v>90</v>
      </c>
      <c r="J7" s="2">
        <v>80</v>
      </c>
      <c r="K7" s="2">
        <v>90</v>
      </c>
      <c r="L7" s="2">
        <v>90</v>
      </c>
      <c r="M7" s="2">
        <v>90</v>
      </c>
      <c r="N7" s="2">
        <v>90</v>
      </c>
      <c r="O7" s="3">
        <f t="shared" si="0"/>
        <v>980</v>
      </c>
      <c r="P7" s="3">
        <f t="shared" si="1"/>
        <v>11</v>
      </c>
      <c r="Q7" s="7">
        <f t="shared" si="2"/>
        <v>89.090909090909093</v>
      </c>
      <c r="R7" s="3"/>
      <c r="S7" s="3"/>
      <c r="T7" s="6"/>
      <c r="U7" s="8">
        <f t="shared" si="3"/>
        <v>0</v>
      </c>
    </row>
    <row r="8" spans="1:21" ht="15" customHeight="1">
      <c r="A8" s="3">
        <v>5</v>
      </c>
      <c r="B8" s="6" t="s">
        <v>58</v>
      </c>
      <c r="C8" s="6" t="s">
        <v>59</v>
      </c>
      <c r="D8" s="2">
        <v>90</v>
      </c>
      <c r="E8" s="2">
        <v>90</v>
      </c>
      <c r="F8" s="2">
        <v>90</v>
      </c>
      <c r="G8" s="2">
        <v>90</v>
      </c>
      <c r="H8" s="2">
        <v>90</v>
      </c>
      <c r="I8" s="6"/>
      <c r="J8" s="6"/>
      <c r="K8" s="6"/>
      <c r="L8" s="6"/>
      <c r="M8" s="4">
        <v>60</v>
      </c>
      <c r="N8" s="2">
        <v>65</v>
      </c>
      <c r="O8" s="3">
        <f t="shared" si="0"/>
        <v>575</v>
      </c>
      <c r="P8" s="3">
        <f t="shared" si="1"/>
        <v>7</v>
      </c>
      <c r="Q8" s="7">
        <f t="shared" si="2"/>
        <v>82.142857142857139</v>
      </c>
      <c r="R8" s="3">
        <v>1</v>
      </c>
      <c r="S8" s="3"/>
      <c r="T8" s="6"/>
      <c r="U8" s="8">
        <f t="shared" si="3"/>
        <v>3.8461538461538463</v>
      </c>
    </row>
    <row r="9" spans="1:21" ht="15" customHeight="1">
      <c r="A9" s="3">
        <v>6</v>
      </c>
      <c r="B9" s="6" t="s">
        <v>60</v>
      </c>
      <c r="C9" s="6" t="s">
        <v>61</v>
      </c>
      <c r="D9" s="2">
        <v>90</v>
      </c>
      <c r="E9" s="2">
        <v>90</v>
      </c>
      <c r="F9" s="2">
        <v>90</v>
      </c>
      <c r="G9" s="6"/>
      <c r="H9" s="6"/>
      <c r="I9" s="6"/>
      <c r="J9" s="2">
        <v>90</v>
      </c>
      <c r="K9" s="2">
        <v>90</v>
      </c>
      <c r="L9" s="2">
        <v>90</v>
      </c>
      <c r="M9" s="2">
        <v>60</v>
      </c>
      <c r="N9" s="4">
        <v>60</v>
      </c>
      <c r="O9" s="3">
        <f t="shared" si="0"/>
        <v>660</v>
      </c>
      <c r="P9" s="3">
        <f t="shared" si="1"/>
        <v>8</v>
      </c>
      <c r="Q9" s="7">
        <f t="shared" si="2"/>
        <v>82.5</v>
      </c>
      <c r="R9" s="3"/>
      <c r="S9" s="3"/>
      <c r="T9" s="6">
        <v>1</v>
      </c>
      <c r="U9" s="8">
        <f t="shared" si="3"/>
        <v>0</v>
      </c>
    </row>
    <row r="10" spans="1:21" ht="15" customHeight="1">
      <c r="A10" s="3">
        <v>7</v>
      </c>
      <c r="B10" s="6" t="s">
        <v>62</v>
      </c>
      <c r="C10" s="6" t="s">
        <v>63</v>
      </c>
      <c r="D10" s="4">
        <v>25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3">
        <f t="shared" si="0"/>
        <v>25</v>
      </c>
      <c r="P10" s="3">
        <f t="shared" si="1"/>
        <v>1</v>
      </c>
      <c r="Q10" s="7">
        <f t="shared" si="2"/>
        <v>25</v>
      </c>
      <c r="R10" s="3"/>
      <c r="S10" s="3"/>
      <c r="T10" s="6"/>
      <c r="U10" s="8">
        <f t="shared" si="3"/>
        <v>0</v>
      </c>
    </row>
    <row r="11" spans="1:21" ht="15" customHeight="1">
      <c r="A11" s="3">
        <v>8</v>
      </c>
      <c r="B11" s="17" t="s">
        <v>47</v>
      </c>
      <c r="C11" s="17" t="s">
        <v>48</v>
      </c>
      <c r="D11" s="4">
        <v>50</v>
      </c>
      <c r="E11" s="2">
        <v>65</v>
      </c>
      <c r="F11" s="2">
        <v>50</v>
      </c>
      <c r="G11" s="2">
        <v>60</v>
      </c>
      <c r="H11" s="4">
        <v>45</v>
      </c>
      <c r="I11" s="4">
        <v>45</v>
      </c>
      <c r="J11" s="2">
        <v>50</v>
      </c>
      <c r="K11" s="4">
        <v>60</v>
      </c>
      <c r="L11" s="2">
        <v>70</v>
      </c>
      <c r="M11" s="2">
        <v>60</v>
      </c>
      <c r="N11" s="2">
        <v>75</v>
      </c>
      <c r="O11" s="3">
        <f t="shared" si="0"/>
        <v>630</v>
      </c>
      <c r="P11" s="3">
        <f t="shared" si="1"/>
        <v>11</v>
      </c>
      <c r="Q11" s="7">
        <f t="shared" si="2"/>
        <v>57.272727272727273</v>
      </c>
      <c r="R11" s="3">
        <v>5</v>
      </c>
      <c r="S11" s="3">
        <v>4</v>
      </c>
      <c r="T11" s="6">
        <v>1</v>
      </c>
      <c r="U11" s="8">
        <f t="shared" si="3"/>
        <v>34.615384615384613</v>
      </c>
    </row>
    <row r="12" spans="1:21" ht="15" customHeight="1">
      <c r="A12" s="3">
        <v>9</v>
      </c>
      <c r="B12" s="17" t="s">
        <v>37</v>
      </c>
      <c r="C12" s="17" t="s">
        <v>38</v>
      </c>
      <c r="D12" s="2">
        <v>60</v>
      </c>
      <c r="E12" s="6"/>
      <c r="F12" s="6"/>
      <c r="G12" s="4">
        <v>55</v>
      </c>
      <c r="H12" s="2">
        <v>60</v>
      </c>
      <c r="I12" s="2">
        <v>70</v>
      </c>
      <c r="J12" s="4">
        <v>60</v>
      </c>
      <c r="K12" s="6"/>
      <c r="L12" s="2">
        <v>90</v>
      </c>
      <c r="M12" s="2">
        <v>70</v>
      </c>
      <c r="N12" s="6"/>
      <c r="O12" s="3">
        <f t="shared" si="0"/>
        <v>465</v>
      </c>
      <c r="P12" s="3">
        <f t="shared" si="1"/>
        <v>7</v>
      </c>
      <c r="Q12" s="7">
        <f t="shared" si="2"/>
        <v>66.428571428571431</v>
      </c>
      <c r="R12" s="3">
        <v>3</v>
      </c>
      <c r="S12" s="3">
        <v>1</v>
      </c>
      <c r="T12" s="3"/>
      <c r="U12" s="8">
        <f t="shared" si="3"/>
        <v>15.384615384615385</v>
      </c>
    </row>
    <row r="13" spans="1:21" ht="15" customHeight="1">
      <c r="A13" s="3">
        <v>10</v>
      </c>
      <c r="B13" s="17" t="s">
        <v>39</v>
      </c>
      <c r="C13" s="17" t="s">
        <v>40</v>
      </c>
      <c r="D13" s="2">
        <v>80</v>
      </c>
      <c r="E13" s="2">
        <v>65</v>
      </c>
      <c r="F13" s="2">
        <v>90</v>
      </c>
      <c r="G13" s="2">
        <v>65</v>
      </c>
      <c r="H13" s="6"/>
      <c r="I13" s="6"/>
      <c r="J13" s="2">
        <v>90</v>
      </c>
      <c r="K13" s="2">
        <v>65</v>
      </c>
      <c r="L13" s="6"/>
      <c r="M13" s="2">
        <v>90</v>
      </c>
      <c r="N13" s="2">
        <v>75</v>
      </c>
      <c r="O13" s="3">
        <f t="shared" si="0"/>
        <v>620</v>
      </c>
      <c r="P13" s="3">
        <f t="shared" si="1"/>
        <v>8</v>
      </c>
      <c r="Q13" s="7">
        <f t="shared" si="2"/>
        <v>77.5</v>
      </c>
      <c r="R13" s="3">
        <v>1</v>
      </c>
      <c r="S13" s="3">
        <v>2</v>
      </c>
      <c r="T13" s="6">
        <v>1</v>
      </c>
      <c r="U13" s="8">
        <f t="shared" si="3"/>
        <v>11.538461538461538</v>
      </c>
    </row>
    <row r="14" spans="1:21" ht="15" customHeight="1">
      <c r="A14" s="3">
        <v>11</v>
      </c>
      <c r="B14" s="17" t="s">
        <v>41</v>
      </c>
      <c r="C14" s="17" t="s">
        <v>42</v>
      </c>
      <c r="D14" s="4">
        <v>50</v>
      </c>
      <c r="E14" s="2">
        <v>90</v>
      </c>
      <c r="F14" s="2">
        <v>65</v>
      </c>
      <c r="G14" s="2">
        <v>55</v>
      </c>
      <c r="H14" s="4">
        <v>30</v>
      </c>
      <c r="I14" s="2">
        <v>70</v>
      </c>
      <c r="J14" s="2">
        <v>90</v>
      </c>
      <c r="K14" s="4">
        <v>45</v>
      </c>
      <c r="L14" s="4">
        <v>55</v>
      </c>
      <c r="M14" s="2">
        <v>60</v>
      </c>
      <c r="N14" s="29"/>
      <c r="O14" s="3">
        <f t="shared" si="0"/>
        <v>610</v>
      </c>
      <c r="P14" s="3">
        <f t="shared" si="1"/>
        <v>10</v>
      </c>
      <c r="Q14" s="7">
        <f t="shared" si="2"/>
        <v>61</v>
      </c>
      <c r="R14" s="3">
        <v>3</v>
      </c>
      <c r="S14" s="3">
        <v>4</v>
      </c>
      <c r="T14" s="6"/>
      <c r="U14" s="8">
        <f t="shared" si="3"/>
        <v>26.923076923076923</v>
      </c>
    </row>
    <row r="15" spans="1:21" ht="15" customHeight="1">
      <c r="A15" s="3">
        <v>12</v>
      </c>
      <c r="B15" s="17" t="s">
        <v>43</v>
      </c>
      <c r="C15" s="17" t="s">
        <v>44</v>
      </c>
      <c r="D15" s="2">
        <v>80</v>
      </c>
      <c r="E15" s="2">
        <v>60</v>
      </c>
      <c r="F15" s="4">
        <v>30</v>
      </c>
      <c r="G15" s="2">
        <v>80</v>
      </c>
      <c r="H15" s="4">
        <v>25</v>
      </c>
      <c r="I15" s="6"/>
      <c r="J15" s="2">
        <v>70</v>
      </c>
      <c r="K15" s="4">
        <v>30</v>
      </c>
      <c r="L15" s="6"/>
      <c r="M15" s="6"/>
      <c r="N15" s="2">
        <v>70</v>
      </c>
      <c r="O15" s="3">
        <f t="shared" si="0"/>
        <v>445</v>
      </c>
      <c r="P15" s="3">
        <f t="shared" si="1"/>
        <v>8</v>
      </c>
      <c r="Q15" s="7">
        <f t="shared" si="2"/>
        <v>55.625</v>
      </c>
      <c r="R15" s="3"/>
      <c r="S15" s="3"/>
      <c r="T15" s="3"/>
      <c r="U15" s="8">
        <f t="shared" si="3"/>
        <v>0</v>
      </c>
    </row>
    <row r="16" spans="1:21" ht="15" customHeight="1">
      <c r="A16" s="3">
        <v>13</v>
      </c>
      <c r="B16" s="6" t="s">
        <v>55</v>
      </c>
      <c r="C16" s="6" t="s">
        <v>56</v>
      </c>
      <c r="D16" s="2">
        <v>5</v>
      </c>
      <c r="E16" s="6"/>
      <c r="F16" s="6"/>
      <c r="G16" s="6"/>
      <c r="H16" s="6"/>
      <c r="I16" s="6"/>
      <c r="J16" s="6"/>
      <c r="K16" s="2">
        <v>90</v>
      </c>
      <c r="L16" s="2">
        <v>70</v>
      </c>
      <c r="M16" s="2">
        <v>75</v>
      </c>
      <c r="N16" s="2">
        <v>90</v>
      </c>
      <c r="O16" s="3">
        <f t="shared" si="0"/>
        <v>330</v>
      </c>
      <c r="P16" s="3">
        <f t="shared" si="1"/>
        <v>5</v>
      </c>
      <c r="Q16" s="7">
        <f t="shared" si="2"/>
        <v>66</v>
      </c>
      <c r="R16" s="3"/>
      <c r="S16" s="3"/>
      <c r="T16" s="14">
        <v>2</v>
      </c>
      <c r="U16" s="8">
        <f t="shared" si="3"/>
        <v>0</v>
      </c>
    </row>
    <row r="17" spans="1:21" ht="15" customHeight="1">
      <c r="A17" s="3">
        <v>14</v>
      </c>
      <c r="B17" s="17" t="s">
        <v>72</v>
      </c>
      <c r="C17" s="17" t="s">
        <v>73</v>
      </c>
      <c r="D17" s="2">
        <v>60</v>
      </c>
      <c r="E17" s="6"/>
      <c r="F17" s="6"/>
      <c r="G17" s="6"/>
      <c r="H17" s="2">
        <v>75</v>
      </c>
      <c r="I17" s="6"/>
      <c r="J17" s="4">
        <v>45</v>
      </c>
      <c r="K17" s="6"/>
      <c r="L17" s="6"/>
      <c r="M17" s="6"/>
      <c r="N17" s="6"/>
      <c r="O17" s="3">
        <f t="shared" si="0"/>
        <v>180</v>
      </c>
      <c r="P17" s="3">
        <f t="shared" si="1"/>
        <v>3</v>
      </c>
      <c r="Q17" s="7">
        <f t="shared" si="2"/>
        <v>60</v>
      </c>
      <c r="R17" s="3">
        <v>2</v>
      </c>
      <c r="S17" s="3">
        <v>1</v>
      </c>
      <c r="T17" s="6"/>
      <c r="U17" s="8">
        <f t="shared" si="3"/>
        <v>11.538461538461538</v>
      </c>
    </row>
    <row r="18" spans="1:21" ht="15" customHeight="1">
      <c r="A18" s="3">
        <v>15</v>
      </c>
      <c r="B18" s="16" t="s">
        <v>75</v>
      </c>
      <c r="C18" s="16" t="s">
        <v>28</v>
      </c>
      <c r="D18" s="6"/>
      <c r="E18" s="4">
        <v>45</v>
      </c>
      <c r="F18" s="6"/>
      <c r="G18" s="6"/>
      <c r="H18" s="2">
        <v>65</v>
      </c>
      <c r="I18" s="2">
        <v>60</v>
      </c>
      <c r="J18" s="6"/>
      <c r="K18" s="6"/>
      <c r="L18" s="6"/>
      <c r="M18" s="6"/>
      <c r="N18" s="6"/>
      <c r="O18" s="16">
        <f t="shared" si="0"/>
        <v>170</v>
      </c>
      <c r="P18" s="16">
        <f t="shared" si="1"/>
        <v>3</v>
      </c>
      <c r="Q18" s="7">
        <f t="shared" si="2"/>
        <v>56.666666666666664</v>
      </c>
      <c r="R18" s="3">
        <v>1</v>
      </c>
      <c r="S18" s="3">
        <v>1</v>
      </c>
      <c r="T18" s="6"/>
      <c r="U18" s="8">
        <f t="shared" si="3"/>
        <v>7.6923076923076925</v>
      </c>
    </row>
    <row r="19" spans="1:21" ht="15" customHeight="1">
      <c r="A19" s="3">
        <v>16</v>
      </c>
      <c r="B19" s="16" t="s">
        <v>33</v>
      </c>
      <c r="C19" s="16" t="s">
        <v>34</v>
      </c>
      <c r="D19" s="6"/>
      <c r="E19" s="4">
        <v>45</v>
      </c>
      <c r="F19" s="4">
        <v>50</v>
      </c>
      <c r="G19" s="4">
        <v>35</v>
      </c>
      <c r="H19" s="6"/>
      <c r="I19" s="6"/>
      <c r="J19" s="4">
        <v>20</v>
      </c>
      <c r="K19" s="6"/>
      <c r="L19" s="2">
        <v>70</v>
      </c>
      <c r="M19" s="6"/>
      <c r="N19" s="6"/>
      <c r="O19" s="3">
        <f t="shared" si="0"/>
        <v>220</v>
      </c>
      <c r="P19" s="3">
        <f t="shared" si="1"/>
        <v>5</v>
      </c>
      <c r="Q19" s="7">
        <f t="shared" si="2"/>
        <v>44</v>
      </c>
      <c r="R19" s="3"/>
      <c r="S19" s="3"/>
      <c r="T19" s="6"/>
      <c r="U19" s="8">
        <f t="shared" si="3"/>
        <v>0</v>
      </c>
    </row>
    <row r="20" spans="1:21" ht="15" customHeight="1">
      <c r="A20" s="3">
        <v>17</v>
      </c>
      <c r="B20" s="16" t="s">
        <v>31</v>
      </c>
      <c r="C20" s="16" t="s">
        <v>32</v>
      </c>
      <c r="D20" s="6"/>
      <c r="E20" s="2">
        <v>90</v>
      </c>
      <c r="F20" s="2">
        <v>80</v>
      </c>
      <c r="G20" s="2">
        <v>90</v>
      </c>
      <c r="H20" s="2">
        <v>90</v>
      </c>
      <c r="I20" s="2">
        <v>85</v>
      </c>
      <c r="J20" s="2">
        <v>90</v>
      </c>
      <c r="K20" s="2">
        <v>70</v>
      </c>
      <c r="L20" s="4">
        <v>45</v>
      </c>
      <c r="M20" s="2">
        <v>75</v>
      </c>
      <c r="N20" s="6"/>
      <c r="O20" s="3">
        <f t="shared" si="0"/>
        <v>715</v>
      </c>
      <c r="P20" s="3">
        <f t="shared" si="1"/>
        <v>9</v>
      </c>
      <c r="Q20" s="7">
        <f t="shared" si="2"/>
        <v>79.444444444444443</v>
      </c>
      <c r="R20" s="3">
        <v>2</v>
      </c>
      <c r="S20" s="3"/>
      <c r="T20" s="6"/>
      <c r="U20" s="8">
        <f t="shared" si="3"/>
        <v>7.6923076923076925</v>
      </c>
    </row>
    <row r="21" spans="1:21" ht="15" customHeight="1">
      <c r="A21" s="3">
        <v>18</v>
      </c>
      <c r="B21" s="16" t="s">
        <v>25</v>
      </c>
      <c r="C21" s="16" t="s">
        <v>54</v>
      </c>
      <c r="D21" s="6"/>
      <c r="E21" s="2">
        <v>60</v>
      </c>
      <c r="F21" s="6"/>
      <c r="G21" s="4">
        <v>45</v>
      </c>
      <c r="H21" s="6"/>
      <c r="I21" s="2">
        <v>60</v>
      </c>
      <c r="J21" s="6"/>
      <c r="K21" s="2">
        <v>50</v>
      </c>
      <c r="L21" s="6"/>
      <c r="M21" s="6"/>
      <c r="N21" s="6"/>
      <c r="O21" s="3">
        <f t="shared" si="0"/>
        <v>215</v>
      </c>
      <c r="P21" s="3">
        <f t="shared" si="1"/>
        <v>4</v>
      </c>
      <c r="Q21" s="7">
        <f t="shared" si="2"/>
        <v>53.75</v>
      </c>
      <c r="R21" s="3">
        <v>1</v>
      </c>
      <c r="S21" s="3"/>
      <c r="T21" s="6"/>
      <c r="U21" s="8">
        <f t="shared" si="3"/>
        <v>3.8461538461538463</v>
      </c>
    </row>
    <row r="22" spans="1:21" ht="15" customHeight="1">
      <c r="A22" s="3">
        <v>19</v>
      </c>
      <c r="B22" s="26" t="s">
        <v>77</v>
      </c>
      <c r="C22" s="6" t="s">
        <v>42</v>
      </c>
      <c r="D22" s="6"/>
      <c r="E22" s="6"/>
      <c r="F22" s="2">
        <v>90</v>
      </c>
      <c r="G22" s="6"/>
      <c r="H22" s="6"/>
      <c r="I22" s="6"/>
      <c r="J22" s="6"/>
      <c r="K22" s="6"/>
      <c r="L22" s="6"/>
      <c r="M22" s="6"/>
      <c r="N22" s="6"/>
      <c r="O22" s="3">
        <f t="shared" si="0"/>
        <v>90</v>
      </c>
      <c r="P22" s="3">
        <f t="shared" si="1"/>
        <v>1</v>
      </c>
      <c r="Q22" s="7">
        <f t="shared" si="2"/>
        <v>90</v>
      </c>
      <c r="R22" s="3">
        <v>1</v>
      </c>
      <c r="S22" s="3"/>
      <c r="T22" s="6"/>
      <c r="U22" s="8">
        <f t="shared" si="3"/>
        <v>3.8461538461538463</v>
      </c>
    </row>
    <row r="23" spans="1:21" ht="15" customHeight="1">
      <c r="A23" s="3">
        <v>20</v>
      </c>
      <c r="B23" s="6" t="s">
        <v>79</v>
      </c>
      <c r="C23" s="6" t="s">
        <v>30</v>
      </c>
      <c r="D23" s="6"/>
      <c r="E23" s="6"/>
      <c r="F23" s="2">
        <v>60</v>
      </c>
      <c r="G23" s="6"/>
      <c r="H23" s="6"/>
      <c r="I23" s="6"/>
      <c r="J23" s="6"/>
      <c r="K23" s="6"/>
      <c r="L23" s="6"/>
      <c r="M23" s="6"/>
      <c r="N23" s="6"/>
      <c r="O23" s="3">
        <f t="shared" si="0"/>
        <v>60</v>
      </c>
      <c r="P23" s="3">
        <f t="shared" si="1"/>
        <v>1</v>
      </c>
      <c r="Q23" s="7">
        <f t="shared" si="2"/>
        <v>60</v>
      </c>
      <c r="R23" s="3"/>
      <c r="S23" s="3"/>
      <c r="T23" s="6"/>
      <c r="U23" s="8">
        <f t="shared" si="3"/>
        <v>0</v>
      </c>
    </row>
    <row r="24" spans="1:21" ht="15" customHeight="1">
      <c r="A24" s="3">
        <v>21</v>
      </c>
      <c r="B24" s="6" t="s">
        <v>80</v>
      </c>
      <c r="C24" s="6" t="s">
        <v>81</v>
      </c>
      <c r="D24" s="6"/>
      <c r="E24" s="6"/>
      <c r="F24" s="6"/>
      <c r="G24" s="2">
        <v>90</v>
      </c>
      <c r="H24" s="6"/>
      <c r="I24" s="6"/>
      <c r="J24" s="6"/>
      <c r="K24" s="6"/>
      <c r="L24" s="6"/>
      <c r="M24" s="6"/>
      <c r="N24" s="6"/>
      <c r="O24" s="3">
        <f t="shared" si="0"/>
        <v>90</v>
      </c>
      <c r="P24" s="3">
        <f t="shared" si="1"/>
        <v>1</v>
      </c>
      <c r="Q24" s="7">
        <f t="shared" si="2"/>
        <v>90</v>
      </c>
      <c r="R24" s="3"/>
      <c r="S24" s="3"/>
      <c r="T24" s="6"/>
      <c r="U24" s="8">
        <f t="shared" si="3"/>
        <v>0</v>
      </c>
    </row>
    <row r="25" spans="1:21" ht="15" customHeight="1">
      <c r="A25" s="3">
        <v>22</v>
      </c>
      <c r="B25" s="6" t="s">
        <v>82</v>
      </c>
      <c r="C25" s="6" t="s">
        <v>83</v>
      </c>
      <c r="D25" s="6"/>
      <c r="E25" s="6"/>
      <c r="F25" s="6"/>
      <c r="G25" s="2">
        <v>55</v>
      </c>
      <c r="H25" s="6"/>
      <c r="I25" s="6"/>
      <c r="J25" s="6"/>
      <c r="K25" s="6"/>
      <c r="L25" s="6"/>
      <c r="M25" s="4">
        <v>60</v>
      </c>
      <c r="N25" s="4">
        <v>60</v>
      </c>
      <c r="O25" s="3">
        <f t="shared" si="0"/>
        <v>175</v>
      </c>
      <c r="P25" s="3">
        <f t="shared" si="1"/>
        <v>3</v>
      </c>
      <c r="Q25" s="7">
        <f t="shared" si="2"/>
        <v>58.333333333333336</v>
      </c>
      <c r="R25" s="3">
        <v>1</v>
      </c>
      <c r="S25" s="3"/>
      <c r="T25" s="6"/>
      <c r="U25" s="8">
        <f t="shared" si="3"/>
        <v>3.8461538461538463</v>
      </c>
    </row>
    <row r="26" spans="1:21" ht="15" customHeight="1">
      <c r="A26" s="3">
        <v>23</v>
      </c>
      <c r="B26" s="6" t="s">
        <v>86</v>
      </c>
      <c r="C26" s="6" t="s">
        <v>74</v>
      </c>
      <c r="D26" s="6"/>
      <c r="E26" s="6"/>
      <c r="F26" s="6"/>
      <c r="G26" s="6"/>
      <c r="H26" s="2">
        <v>60</v>
      </c>
      <c r="I26" s="6"/>
      <c r="J26" s="2">
        <v>60</v>
      </c>
      <c r="K26" s="2">
        <v>55</v>
      </c>
      <c r="L26" s="6"/>
      <c r="M26" s="6"/>
      <c r="N26" s="6"/>
      <c r="O26" s="3">
        <f t="shared" si="0"/>
        <v>175</v>
      </c>
      <c r="P26" s="3">
        <f t="shared" si="1"/>
        <v>3</v>
      </c>
      <c r="Q26" s="7">
        <f t="shared" si="2"/>
        <v>58.333333333333336</v>
      </c>
      <c r="R26" s="3">
        <v>2</v>
      </c>
      <c r="S26" s="3"/>
      <c r="T26" s="3"/>
      <c r="U26" s="8">
        <f t="shared" si="3"/>
        <v>7.6923076923076925</v>
      </c>
    </row>
    <row r="27" spans="1:21" ht="15" customHeight="1">
      <c r="A27" s="3">
        <v>24</v>
      </c>
      <c r="B27" s="17" t="s">
        <v>45</v>
      </c>
      <c r="C27" s="17" t="s">
        <v>46</v>
      </c>
      <c r="D27" s="6"/>
      <c r="E27" s="6"/>
      <c r="F27" s="6"/>
      <c r="G27" s="6"/>
      <c r="H27" s="2">
        <v>90</v>
      </c>
      <c r="I27" s="2">
        <v>90</v>
      </c>
      <c r="J27" s="6"/>
      <c r="K27" s="6"/>
      <c r="L27" s="2">
        <v>70</v>
      </c>
      <c r="M27" s="6"/>
      <c r="N27" s="6"/>
      <c r="O27" s="3">
        <f t="shared" si="0"/>
        <v>250</v>
      </c>
      <c r="P27" s="3">
        <f t="shared" si="1"/>
        <v>3</v>
      </c>
      <c r="Q27" s="7">
        <f t="shared" si="2"/>
        <v>83.333333333333329</v>
      </c>
      <c r="R27" s="3"/>
      <c r="S27" s="3"/>
      <c r="T27" s="6"/>
      <c r="U27" s="8">
        <f t="shared" si="3"/>
        <v>0</v>
      </c>
    </row>
    <row r="28" spans="1:21" ht="15" customHeight="1">
      <c r="A28" s="3">
        <v>25</v>
      </c>
      <c r="B28" s="17" t="s">
        <v>23</v>
      </c>
      <c r="C28" s="17" t="s">
        <v>24</v>
      </c>
      <c r="D28" s="6"/>
      <c r="E28" s="6"/>
      <c r="F28" s="6"/>
      <c r="G28" s="6"/>
      <c r="H28" s="2">
        <v>90</v>
      </c>
      <c r="I28" s="2">
        <v>90</v>
      </c>
      <c r="J28" s="6"/>
      <c r="K28" s="6"/>
      <c r="L28" s="6"/>
      <c r="M28" s="6"/>
      <c r="N28" s="6"/>
      <c r="O28" s="3">
        <f t="shared" si="0"/>
        <v>180</v>
      </c>
      <c r="P28" s="3">
        <f t="shared" si="1"/>
        <v>2</v>
      </c>
      <c r="Q28" s="7">
        <f t="shared" si="2"/>
        <v>90</v>
      </c>
      <c r="R28" s="3"/>
      <c r="S28" s="3"/>
      <c r="T28" s="3"/>
      <c r="U28" s="8">
        <f t="shared" si="3"/>
        <v>0</v>
      </c>
    </row>
    <row r="29" spans="1:21" ht="15" customHeight="1">
      <c r="A29" s="16">
        <v>26</v>
      </c>
      <c r="B29" s="6" t="s">
        <v>87</v>
      </c>
      <c r="C29" s="6" t="s">
        <v>88</v>
      </c>
      <c r="D29" s="6"/>
      <c r="E29" s="6"/>
      <c r="F29" s="14"/>
      <c r="G29" s="6"/>
      <c r="H29" s="6"/>
      <c r="I29" s="4">
        <v>60</v>
      </c>
      <c r="J29" s="6"/>
      <c r="K29" s="6"/>
      <c r="L29" s="2">
        <v>70</v>
      </c>
      <c r="M29" s="4">
        <v>45</v>
      </c>
      <c r="N29" s="6"/>
      <c r="O29" s="3">
        <f t="shared" si="0"/>
        <v>175</v>
      </c>
      <c r="P29" s="3">
        <f t="shared" si="1"/>
        <v>3</v>
      </c>
      <c r="Q29" s="7">
        <f t="shared" si="2"/>
        <v>58.333333333333336</v>
      </c>
      <c r="R29" s="3">
        <v>1</v>
      </c>
      <c r="S29" s="3"/>
      <c r="T29" s="3"/>
      <c r="U29" s="8">
        <f t="shared" si="3"/>
        <v>3.8461538461538463</v>
      </c>
    </row>
    <row r="30" spans="1:21" ht="15" customHeight="1">
      <c r="A30" s="16">
        <v>27</v>
      </c>
      <c r="B30" s="6" t="s">
        <v>96</v>
      </c>
      <c r="C30" s="6" t="s">
        <v>97</v>
      </c>
      <c r="D30" s="6"/>
      <c r="E30" s="6"/>
      <c r="F30" s="14"/>
      <c r="G30" s="6"/>
      <c r="H30" s="6"/>
      <c r="I30" s="6"/>
      <c r="J30" s="6"/>
      <c r="K30" s="2">
        <v>75</v>
      </c>
      <c r="L30" s="6"/>
      <c r="M30" s="6"/>
      <c r="N30" s="6"/>
      <c r="O30" s="16">
        <f t="shared" si="0"/>
        <v>75</v>
      </c>
      <c r="P30" s="16">
        <f t="shared" si="1"/>
        <v>1</v>
      </c>
      <c r="Q30" s="7">
        <f t="shared" si="2"/>
        <v>75</v>
      </c>
      <c r="R30" s="16"/>
      <c r="S30" s="16"/>
      <c r="T30" s="16"/>
      <c r="U30" s="8">
        <f t="shared" si="3"/>
        <v>0</v>
      </c>
    </row>
    <row r="31" spans="1:21" ht="15" customHeight="1">
      <c r="A31" s="16">
        <v>28</v>
      </c>
      <c r="B31" s="6" t="s">
        <v>102</v>
      </c>
      <c r="C31" s="6" t="s">
        <v>103</v>
      </c>
      <c r="D31" s="6"/>
      <c r="E31" s="6"/>
      <c r="F31" s="14"/>
      <c r="G31" s="6"/>
      <c r="H31" s="6"/>
      <c r="I31" s="6"/>
      <c r="J31" s="6"/>
      <c r="K31" s="29"/>
      <c r="L31" s="6"/>
      <c r="M31" s="6"/>
      <c r="N31" s="2">
        <v>65</v>
      </c>
      <c r="O31" s="16">
        <f t="shared" si="0"/>
        <v>65</v>
      </c>
      <c r="P31" s="16">
        <f t="shared" si="1"/>
        <v>1</v>
      </c>
      <c r="Q31" s="7">
        <f t="shared" si="2"/>
        <v>65</v>
      </c>
      <c r="R31" s="16"/>
      <c r="S31" s="16">
        <v>2</v>
      </c>
      <c r="T31" s="16"/>
      <c r="U31" s="8">
        <f t="shared" si="3"/>
        <v>7.6923076923076925</v>
      </c>
    </row>
    <row r="32" spans="1:21" ht="15" customHeight="1">
      <c r="A32" s="16">
        <v>29</v>
      </c>
      <c r="B32" s="6" t="s">
        <v>43</v>
      </c>
      <c r="C32" s="6" t="s">
        <v>46</v>
      </c>
      <c r="D32" s="6"/>
      <c r="E32" s="6"/>
      <c r="F32" s="14"/>
      <c r="G32" s="6"/>
      <c r="H32" s="6"/>
      <c r="I32" s="6"/>
      <c r="J32" s="6"/>
      <c r="K32" s="29"/>
      <c r="L32" s="6"/>
      <c r="M32" s="6"/>
      <c r="N32" s="2">
        <v>70</v>
      </c>
      <c r="O32" s="16">
        <f t="shared" si="0"/>
        <v>70</v>
      </c>
      <c r="P32" s="16">
        <f t="shared" si="1"/>
        <v>1</v>
      </c>
      <c r="Q32" s="7">
        <f t="shared" si="2"/>
        <v>70</v>
      </c>
      <c r="R32" s="16"/>
      <c r="S32" s="16"/>
      <c r="T32" s="16"/>
      <c r="U32" s="8">
        <f t="shared" si="3"/>
        <v>0</v>
      </c>
    </row>
    <row r="33" spans="1:21" ht="15" customHeight="1">
      <c r="A33" s="16">
        <v>30</v>
      </c>
      <c r="B33" s="6" t="s">
        <v>104</v>
      </c>
      <c r="C33" s="6" t="s">
        <v>88</v>
      </c>
      <c r="D33" s="6"/>
      <c r="E33" s="6"/>
      <c r="F33" s="14"/>
      <c r="G33" s="6"/>
      <c r="H33" s="6"/>
      <c r="I33" s="6"/>
      <c r="J33" s="6"/>
      <c r="K33" s="29"/>
      <c r="L33" s="6"/>
      <c r="M33" s="6"/>
      <c r="N33" s="2">
        <v>90</v>
      </c>
      <c r="O33" s="16">
        <f t="shared" si="0"/>
        <v>90</v>
      </c>
      <c r="P33" s="16">
        <f t="shared" si="1"/>
        <v>1</v>
      </c>
      <c r="Q33" s="7">
        <f t="shared" si="2"/>
        <v>90</v>
      </c>
      <c r="R33" s="16"/>
      <c r="S33" s="16"/>
      <c r="T33" s="16"/>
      <c r="U33" s="8">
        <f t="shared" si="3"/>
        <v>0</v>
      </c>
    </row>
    <row r="34" spans="1:21" ht="15" customHeight="1" thickBot="1">
      <c r="A34" s="16">
        <v>31</v>
      </c>
      <c r="B34" s="6" t="s">
        <v>29</v>
      </c>
      <c r="C34" s="6" t="s">
        <v>30</v>
      </c>
      <c r="D34" s="6"/>
      <c r="E34" s="6"/>
      <c r="F34" s="14"/>
      <c r="G34" s="6"/>
      <c r="H34" s="6"/>
      <c r="I34" s="2">
        <v>90</v>
      </c>
      <c r="J34" s="2">
        <v>55</v>
      </c>
      <c r="K34" s="2">
        <v>90</v>
      </c>
      <c r="L34" s="2">
        <v>90</v>
      </c>
      <c r="M34" s="2">
        <v>65</v>
      </c>
      <c r="N34" s="2">
        <v>90</v>
      </c>
      <c r="O34" s="3">
        <f t="shared" si="0"/>
        <v>480</v>
      </c>
      <c r="P34" s="3">
        <f t="shared" si="1"/>
        <v>6</v>
      </c>
      <c r="Q34" s="7">
        <v>0</v>
      </c>
      <c r="R34" s="3"/>
      <c r="S34" s="3"/>
      <c r="T34" s="3">
        <v>1</v>
      </c>
      <c r="U34" s="8">
        <f t="shared" si="3"/>
        <v>0</v>
      </c>
    </row>
    <row r="35" spans="1:21" ht="15.75" thickBot="1">
      <c r="A35" s="30" t="s">
        <v>3</v>
      </c>
      <c r="B35" s="31"/>
      <c r="C35" s="32"/>
      <c r="D35" s="5">
        <f t="shared" ref="D35:N35" si="4">SUM(D4:D34)</f>
        <v>905</v>
      </c>
      <c r="E35" s="3">
        <f t="shared" si="4"/>
        <v>990</v>
      </c>
      <c r="F35" s="3">
        <f t="shared" si="4"/>
        <v>990</v>
      </c>
      <c r="G35" s="3">
        <f t="shared" si="4"/>
        <v>990</v>
      </c>
      <c r="H35" s="3">
        <f t="shared" si="4"/>
        <v>990</v>
      </c>
      <c r="I35" s="3">
        <f t="shared" si="4"/>
        <v>990</v>
      </c>
      <c r="J35" s="3">
        <f t="shared" si="4"/>
        <v>970</v>
      </c>
      <c r="K35" s="3">
        <f t="shared" si="4"/>
        <v>990</v>
      </c>
      <c r="L35" s="3">
        <f t="shared" si="4"/>
        <v>990</v>
      </c>
      <c r="M35" s="3">
        <f t="shared" si="4"/>
        <v>990</v>
      </c>
      <c r="N35" s="3">
        <f t="shared" si="4"/>
        <v>990</v>
      </c>
      <c r="O35" s="3">
        <f>SUM(O4:O34)</f>
        <v>10785</v>
      </c>
      <c r="P35" s="3">
        <f t="shared" ref="P35" si="5">SUM(P4:P34)</f>
        <v>151</v>
      </c>
      <c r="Q35" s="7">
        <f t="shared" ref="Q35" si="6">SUM(O35/P35)</f>
        <v>71.423841059602651</v>
      </c>
      <c r="R35" s="3">
        <f>SUM(R4:R34)</f>
        <v>26</v>
      </c>
      <c r="S35" s="3">
        <f>SUM(S4:S34)</f>
        <v>16</v>
      </c>
      <c r="T35" s="3">
        <f>SUM(T4:T34)</f>
        <v>8</v>
      </c>
      <c r="U35" s="8">
        <f t="shared" si="3"/>
        <v>161.53846153846155</v>
      </c>
    </row>
    <row r="36" spans="1:21" ht="15.75" thickBot="1"/>
    <row r="37" spans="1:21" ht="15.75" thickBot="1">
      <c r="A37" s="33" t="s">
        <v>0</v>
      </c>
      <c r="B37" s="34"/>
    </row>
    <row r="38" spans="1:21" ht="15.75" thickBot="1">
      <c r="A38" s="35" t="s">
        <v>1</v>
      </c>
      <c r="B38" s="36"/>
    </row>
  </sheetData>
  <mergeCells count="4">
    <mergeCell ref="A2:U2"/>
    <mergeCell ref="A35:C35"/>
    <mergeCell ref="A37:B37"/>
    <mergeCell ref="A38:B38"/>
  </mergeCells>
  <printOptions horizontalCentered="1" verticalCentered="1"/>
  <pageMargins left="0" right="0" top="0" bottom="0" header="0" footer="0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tabSelected="1" view="pageBreakPreview" zoomScale="80" zoomScaleSheetLayoutView="80" workbookViewId="0">
      <selection activeCell="Z16" sqref="Z16"/>
    </sheetView>
  </sheetViews>
  <sheetFormatPr baseColWidth="10" defaultColWidth="9.140625" defaultRowHeight="15"/>
  <cols>
    <col min="1" max="1" width="4.140625" customWidth="1"/>
    <col min="2" max="2" width="13" customWidth="1"/>
    <col min="3" max="3" width="14.85546875" bestFit="1" customWidth="1"/>
    <col min="4" max="6" width="9.7109375" customWidth="1"/>
    <col min="7" max="7" width="10.85546875" customWidth="1"/>
    <col min="8" max="12" width="9.7109375" customWidth="1"/>
    <col min="13" max="13" width="9.42578125" customWidth="1"/>
    <col min="14" max="14" width="10.28515625" customWidth="1"/>
    <col min="15" max="15" width="8.140625" customWidth="1"/>
    <col min="16" max="16" width="12.85546875" customWidth="1"/>
    <col min="17" max="17" width="10.85546875" customWidth="1"/>
    <col min="18" max="18" width="10.28515625" customWidth="1"/>
    <col min="19" max="19" width="5.42578125" customWidth="1"/>
    <col min="20" max="20" width="8.85546875" customWidth="1"/>
    <col min="21" max="21" width="7.7109375" customWidth="1"/>
    <col min="22" max="22" width="11" customWidth="1"/>
  </cols>
  <sheetData>
    <row r="1" spans="1:22" ht="15.75" thickBot="1"/>
    <row r="2" spans="1:22" ht="56.25" customHeight="1" thickBot="1">
      <c r="A2" s="37" t="s">
        <v>95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9"/>
    </row>
    <row r="3" spans="1:22" s="1" customFormat="1" ht="60">
      <c r="A3" s="9"/>
      <c r="B3" s="11" t="s">
        <v>8</v>
      </c>
      <c r="C3" s="11" t="s">
        <v>7</v>
      </c>
      <c r="D3" s="19" t="s">
        <v>10</v>
      </c>
      <c r="E3" s="19" t="s">
        <v>2</v>
      </c>
      <c r="F3" s="19" t="s">
        <v>9</v>
      </c>
      <c r="G3" s="20" t="s">
        <v>4</v>
      </c>
      <c r="H3" s="20" t="s">
        <v>5</v>
      </c>
      <c r="I3" s="20" t="s">
        <v>6</v>
      </c>
      <c r="J3" s="21" t="s">
        <v>10</v>
      </c>
      <c r="K3" s="21" t="s">
        <v>2</v>
      </c>
      <c r="L3" s="21" t="s">
        <v>9</v>
      </c>
      <c r="M3" s="22" t="s">
        <v>4</v>
      </c>
      <c r="N3" s="22" t="s">
        <v>5</v>
      </c>
      <c r="O3" s="22" t="s">
        <v>6</v>
      </c>
      <c r="P3" s="23" t="s">
        <v>10</v>
      </c>
      <c r="Q3" s="23" t="s">
        <v>2</v>
      </c>
      <c r="R3" s="23" t="s">
        <v>9</v>
      </c>
      <c r="S3" s="24" t="s">
        <v>4</v>
      </c>
      <c r="T3" s="24" t="s">
        <v>5</v>
      </c>
      <c r="U3" s="24" t="s">
        <v>6</v>
      </c>
      <c r="V3" s="23" t="s">
        <v>11</v>
      </c>
    </row>
    <row r="4" spans="1:22" s="1" customFormat="1">
      <c r="A4" s="9"/>
      <c r="B4" s="40"/>
      <c r="C4" s="41"/>
      <c r="D4" s="42" t="s">
        <v>105</v>
      </c>
      <c r="E4" s="43"/>
      <c r="F4" s="43"/>
      <c r="G4" s="43"/>
      <c r="H4" s="43"/>
      <c r="I4" s="44"/>
      <c r="J4" s="45" t="s">
        <v>106</v>
      </c>
      <c r="K4" s="46"/>
      <c r="L4" s="46"/>
      <c r="M4" s="46"/>
      <c r="N4" s="46"/>
      <c r="O4" s="47"/>
      <c r="P4" s="48" t="s">
        <v>107</v>
      </c>
      <c r="Q4" s="49"/>
      <c r="R4" s="49"/>
      <c r="S4" s="49"/>
      <c r="T4" s="49"/>
      <c r="U4" s="49"/>
      <c r="V4" s="50"/>
    </row>
    <row r="5" spans="1:22" ht="15" customHeight="1">
      <c r="A5" s="16">
        <v>1</v>
      </c>
      <c r="B5" s="17" t="s">
        <v>21</v>
      </c>
      <c r="C5" s="17" t="s">
        <v>22</v>
      </c>
      <c r="D5" s="6">
        <v>810</v>
      </c>
      <c r="E5" s="6">
        <v>9</v>
      </c>
      <c r="F5" s="25">
        <f>D5/E5</f>
        <v>90</v>
      </c>
      <c r="G5" s="6"/>
      <c r="H5" s="6"/>
      <c r="I5" s="6"/>
      <c r="J5" s="6">
        <f>Apres!O4</f>
        <v>980</v>
      </c>
      <c r="K5" s="6">
        <f>Apres!P4</f>
        <v>11</v>
      </c>
      <c r="L5" s="25">
        <f>J5/K5</f>
        <v>89.090909090909093</v>
      </c>
      <c r="M5" s="25">
        <v>0</v>
      </c>
      <c r="N5" s="25">
        <v>0</v>
      </c>
      <c r="O5" s="25">
        <v>0</v>
      </c>
      <c r="P5" s="16">
        <f>D5+J5</f>
        <v>1790</v>
      </c>
      <c r="Q5" s="16">
        <f>E5+K5</f>
        <v>20</v>
      </c>
      <c r="R5" s="7">
        <f>P5/Q5</f>
        <v>89.5</v>
      </c>
      <c r="S5" s="16">
        <f>G5+M5</f>
        <v>0</v>
      </c>
      <c r="T5" s="16">
        <f>H5+N5</f>
        <v>0</v>
      </c>
      <c r="U5" s="16">
        <f>I5+O5</f>
        <v>0</v>
      </c>
      <c r="V5" s="8">
        <f t="shared" ref="V5:V44" si="0">SUM(T5+S5)/SUM(buts)*100</f>
        <v>0</v>
      </c>
    </row>
    <row r="6" spans="1:22" ht="15" customHeight="1">
      <c r="A6" s="16">
        <v>2</v>
      </c>
      <c r="B6" s="17" t="s">
        <v>23</v>
      </c>
      <c r="C6" s="17" t="s">
        <v>24</v>
      </c>
      <c r="D6" s="6">
        <v>585</v>
      </c>
      <c r="E6" s="6">
        <v>7</v>
      </c>
      <c r="F6" s="25">
        <f t="shared" ref="F6:F31" si="1">D6/E6</f>
        <v>83.571428571428569</v>
      </c>
      <c r="G6" s="6"/>
      <c r="H6" s="6">
        <v>1</v>
      </c>
      <c r="I6" s="6">
        <v>1</v>
      </c>
      <c r="J6" s="6">
        <f>Apres!O28</f>
        <v>180</v>
      </c>
      <c r="K6" s="6">
        <f>Apres!P28</f>
        <v>2</v>
      </c>
      <c r="L6" s="6">
        <f>Apres!Q28</f>
        <v>90</v>
      </c>
      <c r="M6" s="6">
        <f>Apres!R28</f>
        <v>0</v>
      </c>
      <c r="N6" s="6">
        <f>Apres!S28</f>
        <v>0</v>
      </c>
      <c r="O6" s="6">
        <f>Apres!T28</f>
        <v>0</v>
      </c>
      <c r="P6" s="16">
        <f t="shared" ref="P6:P43" si="2">D6+J6</f>
        <v>765</v>
      </c>
      <c r="Q6" s="16">
        <f t="shared" ref="Q6:Q43" si="3">E6+K6</f>
        <v>9</v>
      </c>
      <c r="R6" s="7">
        <f t="shared" ref="R6:R43" si="4">P6/Q6</f>
        <v>85</v>
      </c>
      <c r="S6" s="16">
        <f t="shared" ref="S6:S43" si="5">G6+M6</f>
        <v>0</v>
      </c>
      <c r="T6" s="16">
        <f t="shared" ref="T6:T43" si="6">H6+N6</f>
        <v>1</v>
      </c>
      <c r="U6" s="16">
        <f t="shared" ref="U6:U43" si="7">I6+O6</f>
        <v>1</v>
      </c>
      <c r="V6" s="8">
        <f t="shared" si="0"/>
        <v>2.4390243902439024</v>
      </c>
    </row>
    <row r="7" spans="1:22" ht="15" customHeight="1">
      <c r="A7" s="16">
        <v>3</v>
      </c>
      <c r="B7" s="17" t="s">
        <v>25</v>
      </c>
      <c r="C7" s="17" t="s">
        <v>26</v>
      </c>
      <c r="D7" s="6">
        <v>720</v>
      </c>
      <c r="E7" s="6">
        <v>9</v>
      </c>
      <c r="F7" s="25">
        <f t="shared" si="1"/>
        <v>80</v>
      </c>
      <c r="G7" s="6"/>
      <c r="H7" s="6">
        <v>2</v>
      </c>
      <c r="I7" s="6"/>
      <c r="J7" s="6">
        <f>Apres!O6</f>
        <v>875</v>
      </c>
      <c r="K7" s="6">
        <f>Apres!P6</f>
        <v>10</v>
      </c>
      <c r="L7" s="25">
        <f t="shared" ref="L7:L43" si="8">J7/K7</f>
        <v>87.5</v>
      </c>
      <c r="M7" s="6">
        <f>Apres!R6</f>
        <v>1</v>
      </c>
      <c r="N7" s="6">
        <f>Apres!S5</f>
        <v>0</v>
      </c>
      <c r="O7" s="6">
        <f>Apres!T6</f>
        <v>2</v>
      </c>
      <c r="P7" s="16">
        <f t="shared" si="2"/>
        <v>1595</v>
      </c>
      <c r="Q7" s="16">
        <f t="shared" si="3"/>
        <v>19</v>
      </c>
      <c r="R7" s="7">
        <f t="shared" si="4"/>
        <v>83.94736842105263</v>
      </c>
      <c r="S7" s="16">
        <f t="shared" si="5"/>
        <v>1</v>
      </c>
      <c r="T7" s="16">
        <f t="shared" si="6"/>
        <v>2</v>
      </c>
      <c r="U7" s="16">
        <f t="shared" si="7"/>
        <v>2</v>
      </c>
      <c r="V7" s="8">
        <f t="shared" si="0"/>
        <v>7.3170731707317067</v>
      </c>
    </row>
    <row r="8" spans="1:22" ht="15" customHeight="1">
      <c r="A8" s="16">
        <v>4</v>
      </c>
      <c r="B8" s="17" t="s">
        <v>27</v>
      </c>
      <c r="C8" s="17" t="s">
        <v>28</v>
      </c>
      <c r="D8" s="6">
        <v>810</v>
      </c>
      <c r="E8" s="6">
        <v>9</v>
      </c>
      <c r="F8" s="25">
        <f t="shared" si="1"/>
        <v>90</v>
      </c>
      <c r="G8" s="6"/>
      <c r="H8" s="6"/>
      <c r="I8" s="6">
        <v>3</v>
      </c>
      <c r="J8" s="6">
        <f>Apres!O7</f>
        <v>980</v>
      </c>
      <c r="K8" s="6">
        <f>Apres!P7</f>
        <v>11</v>
      </c>
      <c r="L8" s="25">
        <f t="shared" si="8"/>
        <v>89.090909090909093</v>
      </c>
      <c r="M8" s="6">
        <f>Apres!R7</f>
        <v>0</v>
      </c>
      <c r="N8" s="6">
        <f>Apres!S6</f>
        <v>1</v>
      </c>
      <c r="O8" s="6">
        <f>Apres!T7</f>
        <v>0</v>
      </c>
      <c r="P8" s="16">
        <f t="shared" si="2"/>
        <v>1790</v>
      </c>
      <c r="Q8" s="16">
        <f t="shared" si="3"/>
        <v>20</v>
      </c>
      <c r="R8" s="7">
        <f t="shared" si="4"/>
        <v>89.5</v>
      </c>
      <c r="S8" s="16">
        <f t="shared" si="5"/>
        <v>0</v>
      </c>
      <c r="T8" s="16">
        <f t="shared" si="6"/>
        <v>1</v>
      </c>
      <c r="U8" s="16">
        <f t="shared" si="7"/>
        <v>3</v>
      </c>
      <c r="V8" s="8">
        <f t="shared" si="0"/>
        <v>2.4390243902439024</v>
      </c>
    </row>
    <row r="9" spans="1:22" ht="15" customHeight="1">
      <c r="A9" s="16">
        <v>5</v>
      </c>
      <c r="B9" s="17" t="s">
        <v>29</v>
      </c>
      <c r="C9" s="17" t="s">
        <v>30</v>
      </c>
      <c r="D9" s="6">
        <v>430</v>
      </c>
      <c r="E9" s="6">
        <v>6</v>
      </c>
      <c r="F9" s="25">
        <f t="shared" si="1"/>
        <v>71.666666666666671</v>
      </c>
      <c r="G9" s="6"/>
      <c r="H9" s="6"/>
      <c r="I9" s="6"/>
      <c r="J9" s="6">
        <f>Apres!O34</f>
        <v>480</v>
      </c>
      <c r="K9" s="6">
        <f>Apres!P34</f>
        <v>6</v>
      </c>
      <c r="L9" s="6">
        <f>Apres!Q34</f>
        <v>0</v>
      </c>
      <c r="M9" s="6">
        <f>Apres!R34</f>
        <v>0</v>
      </c>
      <c r="N9" s="6">
        <f>Apres!S34</f>
        <v>0</v>
      </c>
      <c r="O9" s="6">
        <f>Apres!T34</f>
        <v>1</v>
      </c>
      <c r="P9" s="16">
        <f t="shared" si="2"/>
        <v>910</v>
      </c>
      <c r="Q9" s="16">
        <f t="shared" si="3"/>
        <v>12</v>
      </c>
      <c r="R9" s="7">
        <f t="shared" si="4"/>
        <v>75.833333333333329</v>
      </c>
      <c r="S9" s="16">
        <f t="shared" si="5"/>
        <v>0</v>
      </c>
      <c r="T9" s="16">
        <f t="shared" si="6"/>
        <v>0</v>
      </c>
      <c r="U9" s="16">
        <f t="shared" si="7"/>
        <v>1</v>
      </c>
      <c r="V9" s="8">
        <f t="shared" si="0"/>
        <v>0</v>
      </c>
    </row>
    <row r="10" spans="1:22" ht="15" customHeight="1">
      <c r="A10" s="16">
        <v>6</v>
      </c>
      <c r="B10" s="17" t="s">
        <v>31</v>
      </c>
      <c r="C10" s="17" t="s">
        <v>32</v>
      </c>
      <c r="D10" s="6">
        <v>480</v>
      </c>
      <c r="E10" s="6">
        <v>6</v>
      </c>
      <c r="F10" s="25">
        <f t="shared" si="1"/>
        <v>80</v>
      </c>
      <c r="G10" s="6">
        <v>1</v>
      </c>
      <c r="H10" s="6"/>
      <c r="I10" s="6">
        <v>3</v>
      </c>
      <c r="J10" s="6">
        <f>Apres!O20</f>
        <v>715</v>
      </c>
      <c r="K10" s="6">
        <f>Apres!P20</f>
        <v>9</v>
      </c>
      <c r="L10" s="25">
        <f>Apres!Q20</f>
        <v>79.444444444444443</v>
      </c>
      <c r="M10" s="6">
        <f>Apres!R20</f>
        <v>2</v>
      </c>
      <c r="N10" s="6">
        <f>Apres!S20</f>
        <v>0</v>
      </c>
      <c r="O10" s="6">
        <f>Apres!T20</f>
        <v>0</v>
      </c>
      <c r="P10" s="16">
        <f t="shared" si="2"/>
        <v>1195</v>
      </c>
      <c r="Q10" s="16">
        <f t="shared" si="3"/>
        <v>15</v>
      </c>
      <c r="R10" s="7">
        <f t="shared" si="4"/>
        <v>79.666666666666671</v>
      </c>
      <c r="S10" s="16">
        <f t="shared" si="5"/>
        <v>3</v>
      </c>
      <c r="T10" s="16">
        <f t="shared" si="6"/>
        <v>0</v>
      </c>
      <c r="U10" s="16">
        <f t="shared" si="7"/>
        <v>3</v>
      </c>
      <c r="V10" s="8">
        <f t="shared" si="0"/>
        <v>7.3170731707317067</v>
      </c>
    </row>
    <row r="11" spans="1:22" ht="15" customHeight="1">
      <c r="A11" s="16">
        <v>7</v>
      </c>
      <c r="B11" s="17" t="s">
        <v>33</v>
      </c>
      <c r="C11" s="17" t="s">
        <v>34</v>
      </c>
      <c r="D11" s="6">
        <v>300</v>
      </c>
      <c r="E11" s="6">
        <v>5</v>
      </c>
      <c r="F11" s="25">
        <f t="shared" si="1"/>
        <v>60</v>
      </c>
      <c r="G11" s="6">
        <v>1</v>
      </c>
      <c r="H11" s="6"/>
      <c r="I11" s="6"/>
      <c r="J11" s="6">
        <f>Apres!O19</f>
        <v>220</v>
      </c>
      <c r="K11" s="6">
        <f>Apres!P19</f>
        <v>5</v>
      </c>
      <c r="L11" s="25">
        <f>Apres!Q19</f>
        <v>44</v>
      </c>
      <c r="M11" s="6">
        <f>Apres!R19</f>
        <v>0</v>
      </c>
      <c r="N11" s="6">
        <f>Apres!S19</f>
        <v>0</v>
      </c>
      <c r="O11" s="6">
        <f>Apres!T19</f>
        <v>0</v>
      </c>
      <c r="P11" s="16">
        <f t="shared" si="2"/>
        <v>520</v>
      </c>
      <c r="Q11" s="16">
        <f t="shared" si="3"/>
        <v>10</v>
      </c>
      <c r="R11" s="7">
        <f t="shared" si="4"/>
        <v>52</v>
      </c>
      <c r="S11" s="16">
        <f t="shared" si="5"/>
        <v>1</v>
      </c>
      <c r="T11" s="16">
        <f t="shared" si="6"/>
        <v>0</v>
      </c>
      <c r="U11" s="16">
        <f t="shared" si="7"/>
        <v>0</v>
      </c>
      <c r="V11" s="8">
        <f t="shared" si="0"/>
        <v>2.4390243902439024</v>
      </c>
    </row>
    <row r="12" spans="1:22" ht="15" customHeight="1">
      <c r="A12" s="16">
        <v>8</v>
      </c>
      <c r="B12" s="17" t="s">
        <v>35</v>
      </c>
      <c r="C12" s="17" t="s">
        <v>36</v>
      </c>
      <c r="D12" s="6">
        <v>95</v>
      </c>
      <c r="E12" s="6">
        <v>2</v>
      </c>
      <c r="F12" s="25">
        <f t="shared" si="1"/>
        <v>47.5</v>
      </c>
      <c r="G12" s="6"/>
      <c r="H12" s="6"/>
      <c r="I12" s="6"/>
      <c r="J12" s="6"/>
      <c r="K12" s="6"/>
      <c r="L12" s="25"/>
      <c r="M12" s="6"/>
      <c r="N12" s="6"/>
      <c r="O12" s="6"/>
      <c r="P12" s="16">
        <f t="shared" si="2"/>
        <v>95</v>
      </c>
      <c r="Q12" s="16">
        <f t="shared" si="3"/>
        <v>2</v>
      </c>
      <c r="R12" s="7">
        <f t="shared" si="4"/>
        <v>47.5</v>
      </c>
      <c r="S12" s="16">
        <f t="shared" si="5"/>
        <v>0</v>
      </c>
      <c r="T12" s="16">
        <f t="shared" si="6"/>
        <v>0</v>
      </c>
      <c r="U12" s="16">
        <f t="shared" si="7"/>
        <v>0</v>
      </c>
      <c r="V12" s="8">
        <f t="shared" si="0"/>
        <v>0</v>
      </c>
    </row>
    <row r="13" spans="1:22" ht="15" customHeight="1">
      <c r="A13" s="16">
        <v>9</v>
      </c>
      <c r="B13" s="17" t="s">
        <v>37</v>
      </c>
      <c r="C13" s="17" t="s">
        <v>38</v>
      </c>
      <c r="D13" s="6">
        <v>570</v>
      </c>
      <c r="E13" s="6">
        <v>9</v>
      </c>
      <c r="F13" s="25">
        <f t="shared" si="1"/>
        <v>63.333333333333336</v>
      </c>
      <c r="G13" s="6">
        <v>5</v>
      </c>
      <c r="H13" s="6">
        <v>2</v>
      </c>
      <c r="I13" s="6"/>
      <c r="J13" s="6">
        <f>Apres!O12</f>
        <v>465</v>
      </c>
      <c r="K13" s="6">
        <f>Apres!P12</f>
        <v>7</v>
      </c>
      <c r="L13" s="25">
        <f>J13/K13</f>
        <v>66.428571428571431</v>
      </c>
      <c r="M13" s="6">
        <f>Apres!R12</f>
        <v>3</v>
      </c>
      <c r="N13" s="6">
        <f>Apres!S12</f>
        <v>1</v>
      </c>
      <c r="O13" s="6">
        <f>Apres!T12</f>
        <v>0</v>
      </c>
      <c r="P13" s="16">
        <f t="shared" si="2"/>
        <v>1035</v>
      </c>
      <c r="Q13" s="16">
        <f t="shared" si="3"/>
        <v>16</v>
      </c>
      <c r="R13" s="7">
        <f t="shared" si="4"/>
        <v>64.6875</v>
      </c>
      <c r="S13" s="16">
        <f t="shared" si="5"/>
        <v>8</v>
      </c>
      <c r="T13" s="16">
        <f t="shared" si="6"/>
        <v>3</v>
      </c>
      <c r="U13" s="16">
        <f t="shared" si="7"/>
        <v>0</v>
      </c>
      <c r="V13" s="8">
        <f t="shared" si="0"/>
        <v>26.829268292682929</v>
      </c>
    </row>
    <row r="14" spans="1:22" ht="15" customHeight="1">
      <c r="A14" s="16">
        <v>10</v>
      </c>
      <c r="B14" s="17" t="s">
        <v>39</v>
      </c>
      <c r="C14" s="17" t="s">
        <v>40</v>
      </c>
      <c r="D14" s="6">
        <v>70</v>
      </c>
      <c r="E14" s="6">
        <v>1</v>
      </c>
      <c r="F14" s="25">
        <f t="shared" si="1"/>
        <v>70</v>
      </c>
      <c r="G14" s="6"/>
      <c r="H14" s="6"/>
      <c r="I14" s="6"/>
      <c r="J14" s="6">
        <f>Apres!O13</f>
        <v>620</v>
      </c>
      <c r="K14" s="6">
        <f>Apres!P13</f>
        <v>8</v>
      </c>
      <c r="L14" s="25">
        <f t="shared" si="8"/>
        <v>77.5</v>
      </c>
      <c r="M14" s="6">
        <f>Apres!R13</f>
        <v>1</v>
      </c>
      <c r="N14" s="6">
        <f>Apres!S12</f>
        <v>1</v>
      </c>
      <c r="O14" s="6">
        <f>Apres!T13</f>
        <v>1</v>
      </c>
      <c r="P14" s="16">
        <f t="shared" si="2"/>
        <v>690</v>
      </c>
      <c r="Q14" s="16">
        <f t="shared" si="3"/>
        <v>9</v>
      </c>
      <c r="R14" s="7">
        <f t="shared" si="4"/>
        <v>76.666666666666671</v>
      </c>
      <c r="S14" s="16">
        <f t="shared" si="5"/>
        <v>1</v>
      </c>
      <c r="T14" s="16">
        <f t="shared" si="6"/>
        <v>1</v>
      </c>
      <c r="U14" s="16">
        <f t="shared" si="7"/>
        <v>1</v>
      </c>
      <c r="V14" s="8">
        <f t="shared" si="0"/>
        <v>4.8780487804878048</v>
      </c>
    </row>
    <row r="15" spans="1:22" ht="15" customHeight="1">
      <c r="A15" s="16">
        <v>11</v>
      </c>
      <c r="B15" s="17" t="s">
        <v>41</v>
      </c>
      <c r="C15" s="17" t="s">
        <v>42</v>
      </c>
      <c r="D15" s="6">
        <v>625</v>
      </c>
      <c r="E15" s="6">
        <v>10</v>
      </c>
      <c r="F15" s="25">
        <f t="shared" si="1"/>
        <v>62.5</v>
      </c>
      <c r="G15" s="6">
        <v>1</v>
      </c>
      <c r="H15" s="6">
        <v>2</v>
      </c>
      <c r="I15" s="6"/>
      <c r="J15" s="6">
        <f>Apres!O14</f>
        <v>610</v>
      </c>
      <c r="K15" s="6">
        <f>Apres!P14</f>
        <v>10</v>
      </c>
      <c r="L15" s="25">
        <f t="shared" si="8"/>
        <v>61</v>
      </c>
      <c r="M15" s="6">
        <f>Apres!R14</f>
        <v>3</v>
      </c>
      <c r="N15" s="6">
        <f>Apres!S14</f>
        <v>4</v>
      </c>
      <c r="O15" s="6">
        <f>Apres!T14</f>
        <v>0</v>
      </c>
      <c r="P15" s="16">
        <f t="shared" si="2"/>
        <v>1235</v>
      </c>
      <c r="Q15" s="16">
        <f t="shared" si="3"/>
        <v>20</v>
      </c>
      <c r="R15" s="7">
        <f t="shared" si="4"/>
        <v>61.75</v>
      </c>
      <c r="S15" s="16">
        <f t="shared" si="5"/>
        <v>4</v>
      </c>
      <c r="T15" s="16">
        <f t="shared" si="6"/>
        <v>6</v>
      </c>
      <c r="U15" s="16">
        <f t="shared" si="7"/>
        <v>0</v>
      </c>
      <c r="V15" s="8">
        <f t="shared" si="0"/>
        <v>24.390243902439025</v>
      </c>
    </row>
    <row r="16" spans="1:22" ht="15" customHeight="1">
      <c r="A16" s="16">
        <v>12</v>
      </c>
      <c r="B16" s="17" t="s">
        <v>43</v>
      </c>
      <c r="C16" s="17" t="s">
        <v>44</v>
      </c>
      <c r="D16" s="6">
        <v>570</v>
      </c>
      <c r="E16" s="6">
        <v>9</v>
      </c>
      <c r="F16" s="25">
        <f t="shared" si="1"/>
        <v>63.333333333333336</v>
      </c>
      <c r="G16" s="6"/>
      <c r="H16" s="6">
        <v>1</v>
      </c>
      <c r="I16" s="6"/>
      <c r="J16" s="6">
        <f>Apres!O15</f>
        <v>445</v>
      </c>
      <c r="K16" s="6">
        <f>Apres!P15</f>
        <v>8</v>
      </c>
      <c r="L16" s="25">
        <f t="shared" si="8"/>
        <v>55.625</v>
      </c>
      <c r="M16" s="6">
        <f>Apres!R15</f>
        <v>0</v>
      </c>
      <c r="N16" s="6">
        <f>Apres!S15</f>
        <v>0</v>
      </c>
      <c r="O16" s="6">
        <f>Apres!T15</f>
        <v>0</v>
      </c>
      <c r="P16" s="16">
        <f t="shared" si="2"/>
        <v>1015</v>
      </c>
      <c r="Q16" s="16">
        <f t="shared" si="3"/>
        <v>17</v>
      </c>
      <c r="R16" s="7">
        <f t="shared" si="4"/>
        <v>59.705882352941174</v>
      </c>
      <c r="S16" s="16">
        <f t="shared" si="5"/>
        <v>0</v>
      </c>
      <c r="T16" s="16">
        <f t="shared" si="6"/>
        <v>1</v>
      </c>
      <c r="U16" s="16">
        <f t="shared" si="7"/>
        <v>0</v>
      </c>
      <c r="V16" s="8">
        <f t="shared" si="0"/>
        <v>2.4390243902439024</v>
      </c>
    </row>
    <row r="17" spans="1:22" ht="15" customHeight="1">
      <c r="A17" s="16">
        <v>13</v>
      </c>
      <c r="B17" s="17" t="s">
        <v>45</v>
      </c>
      <c r="C17" s="17" t="s">
        <v>46</v>
      </c>
      <c r="D17" s="6">
        <v>595</v>
      </c>
      <c r="E17" s="6">
        <v>7</v>
      </c>
      <c r="F17" s="25">
        <f t="shared" si="1"/>
        <v>85</v>
      </c>
      <c r="G17" s="6"/>
      <c r="H17" s="6">
        <v>1</v>
      </c>
      <c r="I17" s="6">
        <v>1</v>
      </c>
      <c r="J17" s="6">
        <f>Apres!O27</f>
        <v>250</v>
      </c>
      <c r="K17" s="6">
        <f>Apres!P27</f>
        <v>3</v>
      </c>
      <c r="L17" s="25">
        <f>Apres!Q27</f>
        <v>83.333333333333329</v>
      </c>
      <c r="M17" s="6">
        <f>Apres!R27</f>
        <v>0</v>
      </c>
      <c r="N17" s="6">
        <f>Apres!S27</f>
        <v>0</v>
      </c>
      <c r="O17" s="6">
        <f>Apres!T27</f>
        <v>0</v>
      </c>
      <c r="P17" s="16">
        <f>D17+J17</f>
        <v>845</v>
      </c>
      <c r="Q17" s="16">
        <f t="shared" si="3"/>
        <v>10</v>
      </c>
      <c r="R17" s="7">
        <f t="shared" si="4"/>
        <v>84.5</v>
      </c>
      <c r="S17" s="16">
        <f t="shared" si="5"/>
        <v>0</v>
      </c>
      <c r="T17" s="16">
        <f t="shared" si="6"/>
        <v>1</v>
      </c>
      <c r="U17" s="16">
        <f t="shared" si="7"/>
        <v>1</v>
      </c>
      <c r="V17" s="8">
        <f t="shared" si="0"/>
        <v>2.4390243902439024</v>
      </c>
    </row>
    <row r="18" spans="1:22" ht="15" customHeight="1">
      <c r="A18" s="16">
        <v>14</v>
      </c>
      <c r="B18" s="17" t="s">
        <v>47</v>
      </c>
      <c r="C18" s="17" t="s">
        <v>48</v>
      </c>
      <c r="D18" s="6">
        <v>460</v>
      </c>
      <c r="E18" s="6">
        <v>9</v>
      </c>
      <c r="F18" s="25">
        <f t="shared" si="1"/>
        <v>51.111111111111114</v>
      </c>
      <c r="G18" s="6">
        <v>3</v>
      </c>
      <c r="H18" s="6"/>
      <c r="I18" s="6">
        <v>1</v>
      </c>
      <c r="J18" s="6">
        <f>Apres!O11</f>
        <v>630</v>
      </c>
      <c r="K18" s="6">
        <f>Apres!P11</f>
        <v>11</v>
      </c>
      <c r="L18" s="25">
        <f t="shared" si="8"/>
        <v>57.272727272727273</v>
      </c>
      <c r="M18" s="6">
        <f>Apres!R11</f>
        <v>5</v>
      </c>
      <c r="N18" s="6">
        <f>Apres!S11</f>
        <v>4</v>
      </c>
      <c r="O18" s="6">
        <f>Apres!T11</f>
        <v>1</v>
      </c>
      <c r="P18" s="16">
        <f t="shared" si="2"/>
        <v>1090</v>
      </c>
      <c r="Q18" s="16">
        <f t="shared" si="3"/>
        <v>20</v>
      </c>
      <c r="R18" s="7">
        <f t="shared" si="4"/>
        <v>54.5</v>
      </c>
      <c r="S18" s="16">
        <f t="shared" si="5"/>
        <v>8</v>
      </c>
      <c r="T18" s="16">
        <f t="shared" si="6"/>
        <v>4</v>
      </c>
      <c r="U18" s="16">
        <f t="shared" si="7"/>
        <v>2</v>
      </c>
      <c r="V18" s="8">
        <f t="shared" si="0"/>
        <v>29.268292682926827</v>
      </c>
    </row>
    <row r="19" spans="1:22" ht="15" customHeight="1">
      <c r="A19" s="16">
        <v>15</v>
      </c>
      <c r="B19" s="16" t="s">
        <v>49</v>
      </c>
      <c r="C19" s="16" t="s">
        <v>50</v>
      </c>
      <c r="D19" s="6">
        <v>265</v>
      </c>
      <c r="E19" s="6">
        <v>4</v>
      </c>
      <c r="F19" s="25">
        <f t="shared" si="1"/>
        <v>66.25</v>
      </c>
      <c r="G19" s="6">
        <v>1</v>
      </c>
      <c r="H19" s="6"/>
      <c r="I19" s="6"/>
      <c r="J19" s="6"/>
      <c r="K19" s="6"/>
      <c r="L19" s="25"/>
      <c r="M19" s="6"/>
      <c r="N19" s="6"/>
      <c r="O19" s="6"/>
      <c r="P19" s="16">
        <f t="shared" si="2"/>
        <v>265</v>
      </c>
      <c r="Q19" s="16">
        <f t="shared" si="3"/>
        <v>4</v>
      </c>
      <c r="R19" s="7">
        <f t="shared" si="4"/>
        <v>66.25</v>
      </c>
      <c r="S19" s="16">
        <f t="shared" si="5"/>
        <v>1</v>
      </c>
      <c r="T19" s="16">
        <f t="shared" si="6"/>
        <v>0</v>
      </c>
      <c r="U19" s="16">
        <f t="shared" si="7"/>
        <v>0</v>
      </c>
      <c r="V19" s="8">
        <f t="shared" si="0"/>
        <v>2.4390243902439024</v>
      </c>
    </row>
    <row r="20" spans="1:22" ht="15" customHeight="1">
      <c r="A20" s="16">
        <v>16</v>
      </c>
      <c r="B20" s="16" t="s">
        <v>65</v>
      </c>
      <c r="C20" s="16" t="s">
        <v>51</v>
      </c>
      <c r="D20" s="6">
        <v>270</v>
      </c>
      <c r="E20" s="6">
        <v>3</v>
      </c>
      <c r="F20" s="25">
        <f>D20/E20</f>
        <v>90</v>
      </c>
      <c r="G20" s="6"/>
      <c r="H20" s="6"/>
      <c r="I20" s="6"/>
      <c r="J20" s="6"/>
      <c r="K20" s="6"/>
      <c r="L20" s="25"/>
      <c r="M20" s="6"/>
      <c r="N20" s="6"/>
      <c r="O20" s="6"/>
      <c r="P20" s="16">
        <f t="shared" si="2"/>
        <v>270</v>
      </c>
      <c r="Q20" s="16">
        <f t="shared" si="3"/>
        <v>3</v>
      </c>
      <c r="R20" s="7">
        <f t="shared" si="4"/>
        <v>90</v>
      </c>
      <c r="S20" s="16">
        <f t="shared" si="5"/>
        <v>0</v>
      </c>
      <c r="T20" s="16">
        <f>H20+N20</f>
        <v>0</v>
      </c>
      <c r="U20" s="16">
        <f t="shared" si="7"/>
        <v>0</v>
      </c>
      <c r="V20" s="8">
        <f t="shared" si="0"/>
        <v>0</v>
      </c>
    </row>
    <row r="21" spans="1:22" ht="15" customHeight="1">
      <c r="A21" s="16">
        <v>17</v>
      </c>
      <c r="B21" s="16" t="s">
        <v>52</v>
      </c>
      <c r="C21" s="16" t="s">
        <v>53</v>
      </c>
      <c r="D21" s="6">
        <v>90</v>
      </c>
      <c r="E21" s="6">
        <v>1</v>
      </c>
      <c r="F21" s="25">
        <f t="shared" si="1"/>
        <v>90</v>
      </c>
      <c r="G21" s="6"/>
      <c r="H21" s="6"/>
      <c r="I21" s="6"/>
      <c r="J21" s="6"/>
      <c r="K21" s="6"/>
      <c r="L21" s="25"/>
      <c r="M21" s="6"/>
      <c r="N21" s="6"/>
      <c r="O21" s="6"/>
      <c r="P21" s="16">
        <f t="shared" si="2"/>
        <v>90</v>
      </c>
      <c r="Q21" s="16">
        <f t="shared" si="3"/>
        <v>1</v>
      </c>
      <c r="R21" s="7">
        <f t="shared" si="4"/>
        <v>90</v>
      </c>
      <c r="S21" s="16">
        <f t="shared" si="5"/>
        <v>0</v>
      </c>
      <c r="T21" s="16">
        <f t="shared" si="6"/>
        <v>0</v>
      </c>
      <c r="U21" s="16">
        <f t="shared" si="7"/>
        <v>0</v>
      </c>
      <c r="V21" s="8">
        <f t="shared" si="0"/>
        <v>0</v>
      </c>
    </row>
    <row r="22" spans="1:22" ht="15" customHeight="1">
      <c r="A22" s="16">
        <v>18</v>
      </c>
      <c r="B22" s="16" t="s">
        <v>25</v>
      </c>
      <c r="C22" s="16" t="s">
        <v>54</v>
      </c>
      <c r="D22" s="6">
        <v>395</v>
      </c>
      <c r="E22" s="6">
        <v>8</v>
      </c>
      <c r="F22" s="25">
        <f t="shared" si="1"/>
        <v>49.375</v>
      </c>
      <c r="G22" s="6"/>
      <c r="H22" s="6">
        <v>1</v>
      </c>
      <c r="I22" s="6">
        <v>1</v>
      </c>
      <c r="J22" s="6">
        <f>Apres!O21</f>
        <v>215</v>
      </c>
      <c r="K22" s="6">
        <f>Apres!P21</f>
        <v>4</v>
      </c>
      <c r="L22" s="25">
        <f>Apres!Q21</f>
        <v>53.75</v>
      </c>
      <c r="M22" s="6">
        <f>Apres!R21</f>
        <v>1</v>
      </c>
      <c r="N22" s="6">
        <f>Apres!S21</f>
        <v>0</v>
      </c>
      <c r="O22" s="6">
        <f>Apres!T21</f>
        <v>0</v>
      </c>
      <c r="P22" s="16">
        <f t="shared" si="2"/>
        <v>610</v>
      </c>
      <c r="Q22" s="16">
        <f t="shared" si="3"/>
        <v>12</v>
      </c>
      <c r="R22" s="7">
        <f t="shared" si="4"/>
        <v>50.833333333333336</v>
      </c>
      <c r="S22" s="16">
        <f t="shared" si="5"/>
        <v>1</v>
      </c>
      <c r="T22" s="16">
        <f t="shared" si="6"/>
        <v>1</v>
      </c>
      <c r="U22" s="16">
        <f t="shared" si="7"/>
        <v>1</v>
      </c>
      <c r="V22" s="8">
        <f t="shared" si="0"/>
        <v>4.8780487804878048</v>
      </c>
    </row>
    <row r="23" spans="1:22" ht="15" customHeight="1">
      <c r="A23" s="16">
        <v>19</v>
      </c>
      <c r="B23" s="6" t="s">
        <v>55</v>
      </c>
      <c r="C23" s="6" t="s">
        <v>56</v>
      </c>
      <c r="D23" s="6">
        <v>350</v>
      </c>
      <c r="E23" s="6">
        <v>4</v>
      </c>
      <c r="F23" s="25">
        <f t="shared" si="1"/>
        <v>87.5</v>
      </c>
      <c r="G23" s="6">
        <v>1</v>
      </c>
      <c r="H23" s="6"/>
      <c r="I23" s="6">
        <v>2</v>
      </c>
      <c r="J23" s="6">
        <f>Apres!O16</f>
        <v>330</v>
      </c>
      <c r="K23" s="6">
        <f>Apres!P16</f>
        <v>5</v>
      </c>
      <c r="L23" s="25">
        <f t="shared" si="8"/>
        <v>66</v>
      </c>
      <c r="M23" s="6">
        <f>Apres!R16</f>
        <v>0</v>
      </c>
      <c r="N23" s="6">
        <f>Apres!S16</f>
        <v>0</v>
      </c>
      <c r="O23" s="6">
        <f>Apres!T16</f>
        <v>2</v>
      </c>
      <c r="P23" s="16">
        <f t="shared" si="2"/>
        <v>680</v>
      </c>
      <c r="Q23" s="16">
        <f t="shared" si="3"/>
        <v>9</v>
      </c>
      <c r="R23" s="7">
        <f t="shared" si="4"/>
        <v>75.555555555555557</v>
      </c>
      <c r="S23" s="16">
        <f t="shared" si="5"/>
        <v>1</v>
      </c>
      <c r="T23" s="16">
        <f t="shared" si="6"/>
        <v>0</v>
      </c>
      <c r="U23" s="16">
        <f t="shared" si="7"/>
        <v>4</v>
      </c>
      <c r="V23" s="8">
        <f t="shared" si="0"/>
        <v>2.4390243902439024</v>
      </c>
    </row>
    <row r="24" spans="1:22" ht="15" customHeight="1">
      <c r="A24" s="16">
        <v>20</v>
      </c>
      <c r="B24" s="6" t="s">
        <v>57</v>
      </c>
      <c r="C24" s="6" t="s">
        <v>40</v>
      </c>
      <c r="D24" s="6">
        <v>30</v>
      </c>
      <c r="E24" s="6">
        <v>1</v>
      </c>
      <c r="F24" s="25">
        <f t="shared" si="1"/>
        <v>30</v>
      </c>
      <c r="G24" s="6"/>
      <c r="H24" s="6"/>
      <c r="I24" s="6"/>
      <c r="J24" s="6"/>
      <c r="K24" s="6"/>
      <c r="L24" s="25"/>
      <c r="M24" s="6"/>
      <c r="N24" s="6"/>
      <c r="O24" s="6"/>
      <c r="P24" s="16">
        <f t="shared" si="2"/>
        <v>30</v>
      </c>
      <c r="Q24" s="16">
        <f t="shared" si="3"/>
        <v>1</v>
      </c>
      <c r="R24" s="7">
        <f t="shared" si="4"/>
        <v>30</v>
      </c>
      <c r="S24" s="16">
        <f t="shared" si="5"/>
        <v>0</v>
      </c>
      <c r="T24" s="16">
        <f t="shared" si="6"/>
        <v>0</v>
      </c>
      <c r="U24" s="16">
        <f t="shared" si="7"/>
        <v>0</v>
      </c>
      <c r="V24" s="8">
        <f t="shared" si="0"/>
        <v>0</v>
      </c>
    </row>
    <row r="25" spans="1:22" ht="15" customHeight="1">
      <c r="A25" s="16">
        <v>21</v>
      </c>
      <c r="B25" s="6" t="s">
        <v>58</v>
      </c>
      <c r="C25" s="6" t="s">
        <v>59</v>
      </c>
      <c r="D25" s="6">
        <v>520</v>
      </c>
      <c r="E25" s="6">
        <v>6</v>
      </c>
      <c r="F25" s="25">
        <f t="shared" si="1"/>
        <v>86.666666666666671</v>
      </c>
      <c r="G25" s="6"/>
      <c r="H25" s="6"/>
      <c r="I25" s="6"/>
      <c r="J25" s="6">
        <f>Apres!O8</f>
        <v>575</v>
      </c>
      <c r="K25" s="6">
        <f>Apres!P8</f>
        <v>7</v>
      </c>
      <c r="L25" s="25">
        <f t="shared" ref="L25" si="9">J25/K25</f>
        <v>82.142857142857139</v>
      </c>
      <c r="M25" s="6">
        <f>Apres!R8</f>
        <v>1</v>
      </c>
      <c r="N25" s="6">
        <f>Apres!S8</f>
        <v>0</v>
      </c>
      <c r="O25" s="6">
        <f>Apres!T8</f>
        <v>0</v>
      </c>
      <c r="P25" s="16">
        <f t="shared" si="2"/>
        <v>1095</v>
      </c>
      <c r="Q25" s="16">
        <f t="shared" si="3"/>
        <v>13</v>
      </c>
      <c r="R25" s="7">
        <f t="shared" si="4"/>
        <v>84.230769230769226</v>
      </c>
      <c r="S25" s="16">
        <f t="shared" si="5"/>
        <v>1</v>
      </c>
      <c r="T25" s="16">
        <f t="shared" si="6"/>
        <v>0</v>
      </c>
      <c r="U25" s="16">
        <f t="shared" si="7"/>
        <v>0</v>
      </c>
      <c r="V25" s="8">
        <f t="shared" si="0"/>
        <v>2.4390243902439024</v>
      </c>
    </row>
    <row r="26" spans="1:22" ht="15" customHeight="1">
      <c r="A26" s="16">
        <v>22</v>
      </c>
      <c r="B26" s="6" t="s">
        <v>60</v>
      </c>
      <c r="C26" s="6" t="s">
        <v>61</v>
      </c>
      <c r="D26" s="6">
        <v>225</v>
      </c>
      <c r="E26" s="6">
        <v>3</v>
      </c>
      <c r="F26" s="25">
        <f t="shared" si="1"/>
        <v>75</v>
      </c>
      <c r="G26" s="6"/>
      <c r="H26" s="6"/>
      <c r="I26" s="6"/>
      <c r="J26" s="6">
        <f>Apres!O9</f>
        <v>660</v>
      </c>
      <c r="K26" s="6">
        <f>Apres!P9</f>
        <v>8</v>
      </c>
      <c r="L26" s="25">
        <f t="shared" si="8"/>
        <v>82.5</v>
      </c>
      <c r="M26" s="6">
        <f>Apres!R9</f>
        <v>0</v>
      </c>
      <c r="N26" s="6">
        <f>Apres!S9</f>
        <v>0</v>
      </c>
      <c r="O26" s="6">
        <f>Apres!T9</f>
        <v>1</v>
      </c>
      <c r="P26" s="16">
        <f t="shared" si="2"/>
        <v>885</v>
      </c>
      <c r="Q26" s="16">
        <f t="shared" si="3"/>
        <v>11</v>
      </c>
      <c r="R26" s="7">
        <f t="shared" si="4"/>
        <v>80.454545454545453</v>
      </c>
      <c r="S26" s="16">
        <f t="shared" si="5"/>
        <v>0</v>
      </c>
      <c r="T26" s="16">
        <f t="shared" si="6"/>
        <v>0</v>
      </c>
      <c r="U26" s="16">
        <f t="shared" si="7"/>
        <v>1</v>
      </c>
      <c r="V26" s="8">
        <f t="shared" si="0"/>
        <v>0</v>
      </c>
    </row>
    <row r="27" spans="1:22" ht="15" customHeight="1">
      <c r="A27" s="16">
        <v>23</v>
      </c>
      <c r="B27" s="6" t="s">
        <v>62</v>
      </c>
      <c r="C27" s="6" t="s">
        <v>63</v>
      </c>
      <c r="D27" s="6">
        <v>410</v>
      </c>
      <c r="E27" s="6">
        <v>7</v>
      </c>
      <c r="F27" s="25">
        <f t="shared" si="1"/>
        <v>58.571428571428569</v>
      </c>
      <c r="G27" s="6">
        <v>1</v>
      </c>
      <c r="H27" s="6"/>
      <c r="I27" s="6"/>
      <c r="J27" s="6">
        <f>Apres!O10</f>
        <v>25</v>
      </c>
      <c r="K27" s="6">
        <f>Apres!P10</f>
        <v>1</v>
      </c>
      <c r="L27" s="25">
        <f t="shared" si="8"/>
        <v>25</v>
      </c>
      <c r="M27" s="6">
        <f>Apres!R10</f>
        <v>0</v>
      </c>
      <c r="N27" s="6">
        <f>Apres!S10</f>
        <v>0</v>
      </c>
      <c r="O27" s="6">
        <f>Apres!T10</f>
        <v>0</v>
      </c>
      <c r="P27" s="16">
        <f t="shared" si="2"/>
        <v>435</v>
      </c>
      <c r="Q27" s="16">
        <f t="shared" si="3"/>
        <v>8</v>
      </c>
      <c r="R27" s="7">
        <f t="shared" si="4"/>
        <v>54.375</v>
      </c>
      <c r="S27" s="16">
        <f t="shared" si="5"/>
        <v>1</v>
      </c>
      <c r="T27" s="16">
        <f t="shared" si="6"/>
        <v>0</v>
      </c>
      <c r="U27" s="16">
        <f t="shared" si="7"/>
        <v>0</v>
      </c>
      <c r="V27" s="8">
        <f t="shared" si="0"/>
        <v>2.4390243902439024</v>
      </c>
    </row>
    <row r="28" spans="1:22" ht="15" customHeight="1">
      <c r="A28" s="16">
        <v>24</v>
      </c>
      <c r="B28" s="6" t="s">
        <v>64</v>
      </c>
      <c r="C28" s="6" t="s">
        <v>61</v>
      </c>
      <c r="D28" s="6">
        <v>80</v>
      </c>
      <c r="E28" s="6">
        <v>2</v>
      </c>
      <c r="F28" s="25">
        <f t="shared" si="1"/>
        <v>40</v>
      </c>
      <c r="G28" s="6"/>
      <c r="H28" s="6"/>
      <c r="I28" s="6">
        <v>1</v>
      </c>
      <c r="J28" s="6"/>
      <c r="K28" s="6"/>
      <c r="L28" s="25"/>
      <c r="M28" s="6"/>
      <c r="N28" s="6"/>
      <c r="O28" s="6"/>
      <c r="P28" s="16">
        <f t="shared" si="2"/>
        <v>80</v>
      </c>
      <c r="Q28" s="16">
        <f t="shared" si="3"/>
        <v>2</v>
      </c>
      <c r="R28" s="7">
        <f t="shared" si="4"/>
        <v>40</v>
      </c>
      <c r="S28" s="16">
        <f t="shared" si="5"/>
        <v>0</v>
      </c>
      <c r="T28" s="16">
        <f t="shared" si="6"/>
        <v>0</v>
      </c>
      <c r="U28" s="16">
        <f t="shared" si="7"/>
        <v>1</v>
      </c>
      <c r="V28" s="8">
        <f t="shared" si="0"/>
        <v>0</v>
      </c>
    </row>
    <row r="29" spans="1:22" ht="15" customHeight="1">
      <c r="A29" s="16">
        <v>25</v>
      </c>
      <c r="B29" s="6" t="s">
        <v>66</v>
      </c>
      <c r="C29" s="6" t="s">
        <v>67</v>
      </c>
      <c r="D29" s="6">
        <v>0</v>
      </c>
      <c r="E29" s="6">
        <v>0</v>
      </c>
      <c r="F29" s="25">
        <v>0</v>
      </c>
      <c r="G29" s="6"/>
      <c r="H29" s="6"/>
      <c r="I29" s="6"/>
      <c r="J29" s="6"/>
      <c r="K29" s="6"/>
      <c r="L29" s="25"/>
      <c r="M29" s="6"/>
      <c r="N29" s="6"/>
      <c r="O29" s="6"/>
      <c r="P29" s="16">
        <f t="shared" si="2"/>
        <v>0</v>
      </c>
      <c r="Q29" s="16">
        <f t="shared" si="3"/>
        <v>0</v>
      </c>
      <c r="R29" s="7">
        <v>0</v>
      </c>
      <c r="S29" s="16">
        <f t="shared" si="5"/>
        <v>0</v>
      </c>
      <c r="T29" s="16">
        <f t="shared" si="6"/>
        <v>0</v>
      </c>
      <c r="U29" s="16">
        <f t="shared" si="7"/>
        <v>0</v>
      </c>
      <c r="V29" s="8">
        <f t="shared" si="0"/>
        <v>0</v>
      </c>
    </row>
    <row r="30" spans="1:22" ht="15" customHeight="1">
      <c r="A30" s="16">
        <v>26</v>
      </c>
      <c r="B30" s="6" t="s">
        <v>68</v>
      </c>
      <c r="C30" s="6" t="s">
        <v>69</v>
      </c>
      <c r="D30" s="6">
        <v>90</v>
      </c>
      <c r="E30" s="6">
        <v>1</v>
      </c>
      <c r="F30" s="25">
        <f t="shared" si="1"/>
        <v>90</v>
      </c>
      <c r="G30" s="6">
        <v>1</v>
      </c>
      <c r="H30" s="6"/>
      <c r="I30" s="6"/>
      <c r="J30" s="6"/>
      <c r="K30" s="6"/>
      <c r="L30" s="25"/>
      <c r="M30" s="6"/>
      <c r="N30" s="6"/>
      <c r="O30" s="6"/>
      <c r="P30" s="16">
        <f t="shared" si="2"/>
        <v>90</v>
      </c>
      <c r="Q30" s="16">
        <f t="shared" si="3"/>
        <v>1</v>
      </c>
      <c r="R30" s="7">
        <f t="shared" si="4"/>
        <v>90</v>
      </c>
      <c r="S30" s="16">
        <f t="shared" si="5"/>
        <v>1</v>
      </c>
      <c r="T30" s="16">
        <f t="shared" si="6"/>
        <v>0</v>
      </c>
      <c r="U30" s="16">
        <f t="shared" si="7"/>
        <v>0</v>
      </c>
      <c r="V30" s="8">
        <f t="shared" si="0"/>
        <v>2.4390243902439024</v>
      </c>
    </row>
    <row r="31" spans="1:22" ht="15" customHeight="1">
      <c r="A31" s="16">
        <v>27</v>
      </c>
      <c r="B31" s="6" t="s">
        <v>31</v>
      </c>
      <c r="C31" s="6" t="s">
        <v>70</v>
      </c>
      <c r="D31" s="6">
        <v>55</v>
      </c>
      <c r="E31" s="6">
        <v>1</v>
      </c>
      <c r="F31" s="25">
        <f t="shared" si="1"/>
        <v>55</v>
      </c>
      <c r="G31" s="6"/>
      <c r="H31" s="6"/>
      <c r="I31" s="6"/>
      <c r="J31" s="6">
        <f>Apres!O5</f>
        <v>115</v>
      </c>
      <c r="K31" s="6">
        <f>Apres!P5</f>
        <v>3</v>
      </c>
      <c r="L31" s="25">
        <f t="shared" si="8"/>
        <v>38.333333333333336</v>
      </c>
      <c r="M31" s="6">
        <f>Apres!R5</f>
        <v>1</v>
      </c>
      <c r="N31" s="6">
        <f>Apres!S5</f>
        <v>0</v>
      </c>
      <c r="O31" s="6">
        <f>Apres!T5</f>
        <v>0</v>
      </c>
      <c r="P31" s="16">
        <f t="shared" si="2"/>
        <v>170</v>
      </c>
      <c r="Q31" s="16">
        <f t="shared" si="3"/>
        <v>4</v>
      </c>
      <c r="R31" s="7">
        <f t="shared" si="4"/>
        <v>42.5</v>
      </c>
      <c r="S31" s="16">
        <f t="shared" si="5"/>
        <v>1</v>
      </c>
      <c r="T31" s="16">
        <f t="shared" si="6"/>
        <v>0</v>
      </c>
      <c r="U31" s="16">
        <f t="shared" si="7"/>
        <v>0</v>
      </c>
      <c r="V31" s="8">
        <f t="shared" si="0"/>
        <v>2.4390243902439024</v>
      </c>
    </row>
    <row r="32" spans="1:22" ht="15" customHeight="1">
      <c r="A32" s="16">
        <v>28</v>
      </c>
      <c r="B32" s="6" t="s">
        <v>79</v>
      </c>
      <c r="C32" s="6" t="s">
        <v>30</v>
      </c>
      <c r="D32" s="6"/>
      <c r="E32" s="6"/>
      <c r="F32" s="25"/>
      <c r="G32" s="6"/>
      <c r="H32" s="6"/>
      <c r="I32" s="6"/>
      <c r="J32" s="6">
        <f>Apres!O23</f>
        <v>60</v>
      </c>
      <c r="K32" s="6">
        <f>Apres!P23</f>
        <v>1</v>
      </c>
      <c r="L32" s="6">
        <f>Apres!Q23</f>
        <v>60</v>
      </c>
      <c r="M32" s="6">
        <f>Apres!R23</f>
        <v>0</v>
      </c>
      <c r="N32" s="6">
        <f>Apres!S23</f>
        <v>0</v>
      </c>
      <c r="O32" s="6">
        <f>Apres!T23</f>
        <v>0</v>
      </c>
      <c r="P32" s="16">
        <f t="shared" si="2"/>
        <v>60</v>
      </c>
      <c r="Q32" s="16">
        <f t="shared" si="3"/>
        <v>1</v>
      </c>
      <c r="R32" s="7">
        <f t="shared" si="4"/>
        <v>60</v>
      </c>
      <c r="S32" s="16">
        <f t="shared" si="5"/>
        <v>0</v>
      </c>
      <c r="T32" s="16">
        <f>H32+N32</f>
        <v>0</v>
      </c>
      <c r="U32" s="16">
        <f t="shared" si="7"/>
        <v>0</v>
      </c>
      <c r="V32" s="8">
        <f t="shared" si="0"/>
        <v>0</v>
      </c>
    </row>
    <row r="33" spans="1:22" ht="15" customHeight="1">
      <c r="A33" s="16">
        <v>29</v>
      </c>
      <c r="B33" s="6" t="s">
        <v>80</v>
      </c>
      <c r="C33" s="6" t="s">
        <v>81</v>
      </c>
      <c r="D33" s="6"/>
      <c r="E33" s="6"/>
      <c r="F33" s="25"/>
      <c r="G33" s="6"/>
      <c r="H33" s="6"/>
      <c r="I33" s="6"/>
      <c r="J33" s="6">
        <f>Apres!O24</f>
        <v>90</v>
      </c>
      <c r="K33" s="6">
        <f>Apres!P24</f>
        <v>1</v>
      </c>
      <c r="L33" s="25">
        <f>Apres!Q24</f>
        <v>90</v>
      </c>
      <c r="M33" s="6">
        <f>Apres!R24</f>
        <v>0</v>
      </c>
      <c r="N33" s="6">
        <f>Apres!S24</f>
        <v>0</v>
      </c>
      <c r="O33" s="6">
        <f>Apres!T24</f>
        <v>0</v>
      </c>
      <c r="P33" s="16">
        <f>Apres!O24</f>
        <v>90</v>
      </c>
      <c r="Q33" s="16">
        <f>Apres!P24</f>
        <v>1</v>
      </c>
      <c r="R33" s="16">
        <f>Apres!Q24</f>
        <v>90</v>
      </c>
      <c r="S33" s="16">
        <f t="shared" si="5"/>
        <v>0</v>
      </c>
      <c r="T33" s="16">
        <f t="shared" si="6"/>
        <v>0</v>
      </c>
      <c r="U33" s="16">
        <f>Apres!T24</f>
        <v>0</v>
      </c>
      <c r="V33" s="8">
        <f t="shared" si="0"/>
        <v>0</v>
      </c>
    </row>
    <row r="34" spans="1:22" ht="15" customHeight="1">
      <c r="A34" s="16">
        <v>30</v>
      </c>
      <c r="B34" s="6" t="s">
        <v>82</v>
      </c>
      <c r="C34" s="6" t="s">
        <v>83</v>
      </c>
      <c r="D34" s="6"/>
      <c r="E34" s="6"/>
      <c r="F34" s="25"/>
      <c r="G34" s="6"/>
      <c r="H34" s="6"/>
      <c r="I34" s="6"/>
      <c r="J34" s="6">
        <f>Apres!O25</f>
        <v>175</v>
      </c>
      <c r="K34" s="6">
        <f>Apres!P25</f>
        <v>3</v>
      </c>
      <c r="L34" s="25">
        <f>Apres!Q25</f>
        <v>58.333333333333336</v>
      </c>
      <c r="M34" s="6">
        <f>Apres!R25</f>
        <v>1</v>
      </c>
      <c r="N34" s="6">
        <f>Apres!S25</f>
        <v>0</v>
      </c>
      <c r="O34" s="6">
        <f>Apres!T25</f>
        <v>0</v>
      </c>
      <c r="P34" s="16">
        <f>Apres!O25</f>
        <v>175</v>
      </c>
      <c r="Q34" s="16">
        <f>Apres!P25</f>
        <v>3</v>
      </c>
      <c r="R34" s="7">
        <f>Apres!Q25</f>
        <v>58.333333333333336</v>
      </c>
      <c r="S34" s="16">
        <f t="shared" si="5"/>
        <v>1</v>
      </c>
      <c r="T34" s="16">
        <f t="shared" si="6"/>
        <v>0</v>
      </c>
      <c r="U34" s="16">
        <f>Apres!T25</f>
        <v>0</v>
      </c>
      <c r="V34" s="8">
        <f t="shared" si="0"/>
        <v>2.4390243902439024</v>
      </c>
    </row>
    <row r="35" spans="1:22" ht="15" customHeight="1">
      <c r="A35" s="16">
        <v>31</v>
      </c>
      <c r="B35" s="26" t="s">
        <v>77</v>
      </c>
      <c r="C35" s="6" t="s">
        <v>42</v>
      </c>
      <c r="D35" s="6"/>
      <c r="E35" s="6"/>
      <c r="F35" s="25"/>
      <c r="G35" s="6"/>
      <c r="H35" s="6"/>
      <c r="I35" s="6"/>
      <c r="J35" s="6">
        <f>Apres!O22</f>
        <v>90</v>
      </c>
      <c r="K35" s="6">
        <f>Apres!P22</f>
        <v>1</v>
      </c>
      <c r="L35" s="25">
        <f>Apres!Q22</f>
        <v>90</v>
      </c>
      <c r="M35" s="6">
        <f>Apres!R22</f>
        <v>1</v>
      </c>
      <c r="N35" s="6">
        <f>Apres!S22</f>
        <v>0</v>
      </c>
      <c r="O35" s="6">
        <f>Apres!T22</f>
        <v>0</v>
      </c>
      <c r="P35" s="16">
        <f t="shared" si="2"/>
        <v>90</v>
      </c>
      <c r="Q35" s="16">
        <f t="shared" si="3"/>
        <v>1</v>
      </c>
      <c r="R35" s="7">
        <f t="shared" si="4"/>
        <v>90</v>
      </c>
      <c r="S35" s="16">
        <f t="shared" si="5"/>
        <v>1</v>
      </c>
      <c r="T35" s="16">
        <f t="shared" si="6"/>
        <v>0</v>
      </c>
      <c r="U35" s="16">
        <f t="shared" si="7"/>
        <v>0</v>
      </c>
      <c r="V35" s="8">
        <f t="shared" si="0"/>
        <v>2.4390243902439024</v>
      </c>
    </row>
    <row r="36" spans="1:22" ht="15" customHeight="1">
      <c r="A36" s="16">
        <v>32</v>
      </c>
      <c r="B36" s="6" t="s">
        <v>75</v>
      </c>
      <c r="C36" s="6" t="s">
        <v>28</v>
      </c>
      <c r="D36" s="6"/>
      <c r="E36" s="6"/>
      <c r="F36" s="25"/>
      <c r="G36" s="6"/>
      <c r="H36" s="6"/>
      <c r="I36" s="6"/>
      <c r="J36" s="6">
        <f>Apres!O18</f>
        <v>170</v>
      </c>
      <c r="K36" s="6">
        <f>Apres!P18</f>
        <v>3</v>
      </c>
      <c r="L36" s="25">
        <f>Apres!Q18</f>
        <v>56.666666666666664</v>
      </c>
      <c r="M36" s="6">
        <f>Apres!R18</f>
        <v>1</v>
      </c>
      <c r="N36" s="6">
        <f>Apres!S18</f>
        <v>1</v>
      </c>
      <c r="O36" s="6">
        <f>Apres!T18</f>
        <v>0</v>
      </c>
      <c r="P36" s="16">
        <f t="shared" si="2"/>
        <v>170</v>
      </c>
      <c r="Q36" s="16">
        <f t="shared" si="3"/>
        <v>3</v>
      </c>
      <c r="R36" s="7">
        <f t="shared" si="4"/>
        <v>56.666666666666664</v>
      </c>
      <c r="S36" s="16">
        <f t="shared" si="5"/>
        <v>1</v>
      </c>
      <c r="T36" s="16">
        <f t="shared" si="6"/>
        <v>1</v>
      </c>
      <c r="U36" s="16">
        <f t="shared" si="7"/>
        <v>0</v>
      </c>
      <c r="V36" s="8">
        <f t="shared" si="0"/>
        <v>4.8780487804878048</v>
      </c>
    </row>
    <row r="37" spans="1:22" ht="15" customHeight="1">
      <c r="A37" s="16">
        <v>33</v>
      </c>
      <c r="B37" s="6" t="s">
        <v>86</v>
      </c>
      <c r="C37" s="6" t="s">
        <v>74</v>
      </c>
      <c r="D37" s="6"/>
      <c r="E37" s="6"/>
      <c r="F37" s="25"/>
      <c r="G37" s="6"/>
      <c r="H37" s="6"/>
      <c r="I37" s="6"/>
      <c r="J37" s="6">
        <f>Apres!O26</f>
        <v>175</v>
      </c>
      <c r="K37" s="6">
        <f>Apres!P26</f>
        <v>3</v>
      </c>
      <c r="L37" s="25">
        <f>Apres!Q26</f>
        <v>58.333333333333336</v>
      </c>
      <c r="M37" s="6">
        <f>Apres!R26</f>
        <v>2</v>
      </c>
      <c r="N37" s="6">
        <f>Apres!S26</f>
        <v>0</v>
      </c>
      <c r="O37" s="6">
        <f>Apres!T26</f>
        <v>0</v>
      </c>
      <c r="P37" s="16">
        <f t="shared" si="2"/>
        <v>175</v>
      </c>
      <c r="Q37" s="16">
        <f t="shared" si="3"/>
        <v>3</v>
      </c>
      <c r="R37" s="7">
        <f t="shared" si="4"/>
        <v>58.333333333333336</v>
      </c>
      <c r="S37" s="16">
        <f t="shared" si="5"/>
        <v>2</v>
      </c>
      <c r="T37" s="16">
        <f t="shared" si="6"/>
        <v>0</v>
      </c>
      <c r="U37" s="16">
        <f t="shared" si="7"/>
        <v>0</v>
      </c>
      <c r="V37" s="8">
        <f t="shared" si="0"/>
        <v>4.8780487804878048</v>
      </c>
    </row>
    <row r="38" spans="1:22" ht="15" customHeight="1">
      <c r="A38" s="16">
        <v>34</v>
      </c>
      <c r="B38" s="6" t="s">
        <v>102</v>
      </c>
      <c r="C38" s="6" t="s">
        <v>103</v>
      </c>
      <c r="D38" s="6"/>
      <c r="E38" s="6"/>
      <c r="F38" s="25"/>
      <c r="G38" s="6"/>
      <c r="H38" s="6"/>
      <c r="I38" s="6"/>
      <c r="J38" s="6">
        <f>+Apres!O31</f>
        <v>65</v>
      </c>
      <c r="K38" s="6">
        <f>+Apres!P31</f>
        <v>1</v>
      </c>
      <c r="L38" s="25">
        <f>+Apres!Q31</f>
        <v>65</v>
      </c>
      <c r="M38" s="6">
        <f>+Apres!R31</f>
        <v>0</v>
      </c>
      <c r="N38" s="6">
        <f>+Apres!S31</f>
        <v>2</v>
      </c>
      <c r="O38" s="6">
        <f>+Apres!T31</f>
        <v>0</v>
      </c>
      <c r="P38" s="16">
        <f t="shared" si="2"/>
        <v>65</v>
      </c>
      <c r="Q38" s="16">
        <f t="shared" si="3"/>
        <v>1</v>
      </c>
      <c r="R38" s="7">
        <f t="shared" si="4"/>
        <v>65</v>
      </c>
      <c r="S38" s="16">
        <f t="shared" si="5"/>
        <v>0</v>
      </c>
      <c r="T38" s="16">
        <f t="shared" si="6"/>
        <v>2</v>
      </c>
      <c r="U38" s="16">
        <f t="shared" si="7"/>
        <v>0</v>
      </c>
      <c r="V38" s="8">
        <f t="shared" si="0"/>
        <v>4.8780487804878048</v>
      </c>
    </row>
    <row r="39" spans="1:22" ht="15" customHeight="1">
      <c r="A39" s="16">
        <v>35</v>
      </c>
      <c r="B39" s="6" t="s">
        <v>43</v>
      </c>
      <c r="C39" s="6" t="s">
        <v>46</v>
      </c>
      <c r="D39" s="6"/>
      <c r="E39" s="6"/>
      <c r="F39" s="25"/>
      <c r="G39" s="6"/>
      <c r="H39" s="6"/>
      <c r="I39" s="6"/>
      <c r="J39" s="6">
        <f>+Apres!O32</f>
        <v>70</v>
      </c>
      <c r="K39" s="6">
        <f>+Apres!P32</f>
        <v>1</v>
      </c>
      <c r="L39" s="25">
        <f>+Apres!Q32</f>
        <v>70</v>
      </c>
      <c r="M39" s="6">
        <f>+Apres!R32</f>
        <v>0</v>
      </c>
      <c r="N39" s="6">
        <f>+Apres!S32</f>
        <v>0</v>
      </c>
      <c r="O39" s="6">
        <f>+Apres!T32</f>
        <v>0</v>
      </c>
      <c r="P39" s="16">
        <f t="shared" si="2"/>
        <v>70</v>
      </c>
      <c r="Q39" s="16">
        <f t="shared" si="3"/>
        <v>1</v>
      </c>
      <c r="R39" s="7">
        <f t="shared" si="4"/>
        <v>70</v>
      </c>
      <c r="S39" s="16">
        <f t="shared" si="5"/>
        <v>0</v>
      </c>
      <c r="T39" s="16">
        <f t="shared" si="6"/>
        <v>0</v>
      </c>
      <c r="U39" s="16">
        <f t="shared" si="7"/>
        <v>0</v>
      </c>
      <c r="V39" s="8">
        <f t="shared" si="0"/>
        <v>0</v>
      </c>
    </row>
    <row r="40" spans="1:22" ht="15" customHeight="1">
      <c r="A40" s="16">
        <v>36</v>
      </c>
      <c r="B40" s="6" t="s">
        <v>104</v>
      </c>
      <c r="C40" s="6" t="s">
        <v>88</v>
      </c>
      <c r="D40" s="6"/>
      <c r="E40" s="6"/>
      <c r="F40" s="25"/>
      <c r="G40" s="6"/>
      <c r="H40" s="6"/>
      <c r="I40" s="6"/>
      <c r="J40" s="6">
        <f>+Apres!O33</f>
        <v>90</v>
      </c>
      <c r="K40" s="6">
        <f>+Apres!P33</f>
        <v>1</v>
      </c>
      <c r="L40" s="25">
        <f>+Apres!Q33</f>
        <v>90</v>
      </c>
      <c r="M40" s="6">
        <f>+Apres!R33</f>
        <v>0</v>
      </c>
      <c r="N40" s="6">
        <f>+Apres!S33</f>
        <v>0</v>
      </c>
      <c r="O40" s="6">
        <f>+Apres!T33</f>
        <v>0</v>
      </c>
      <c r="P40" s="16">
        <f t="shared" si="2"/>
        <v>90</v>
      </c>
      <c r="Q40" s="16">
        <f t="shared" si="3"/>
        <v>1</v>
      </c>
      <c r="R40" s="7">
        <f t="shared" si="4"/>
        <v>90</v>
      </c>
      <c r="S40" s="16">
        <f t="shared" si="5"/>
        <v>0</v>
      </c>
      <c r="T40" s="16">
        <f t="shared" si="6"/>
        <v>0</v>
      </c>
      <c r="U40" s="16">
        <f t="shared" si="7"/>
        <v>0</v>
      </c>
      <c r="V40" s="8">
        <f t="shared" si="0"/>
        <v>0</v>
      </c>
    </row>
    <row r="41" spans="1:22" ht="15" customHeight="1">
      <c r="A41" s="16">
        <v>37</v>
      </c>
      <c r="B41" s="6" t="s">
        <v>87</v>
      </c>
      <c r="C41" s="6" t="s">
        <v>88</v>
      </c>
      <c r="D41" s="6"/>
      <c r="E41" s="6"/>
      <c r="F41" s="25"/>
      <c r="G41" s="6"/>
      <c r="H41" s="6"/>
      <c r="I41" s="6"/>
      <c r="J41" s="6">
        <f>Apres!O29</f>
        <v>175</v>
      </c>
      <c r="K41" s="6">
        <f>Apres!P29</f>
        <v>3</v>
      </c>
      <c r="L41" s="25">
        <f>Apres!Q29</f>
        <v>58.333333333333336</v>
      </c>
      <c r="M41" s="6">
        <f>Apres!R29</f>
        <v>1</v>
      </c>
      <c r="N41" s="6">
        <f>Apres!S29</f>
        <v>0</v>
      </c>
      <c r="O41" s="6">
        <f>Apres!T29</f>
        <v>0</v>
      </c>
      <c r="P41" s="16">
        <f t="shared" si="2"/>
        <v>175</v>
      </c>
      <c r="Q41" s="16">
        <f t="shared" si="3"/>
        <v>3</v>
      </c>
      <c r="R41" s="7">
        <f t="shared" si="4"/>
        <v>58.333333333333336</v>
      </c>
      <c r="S41" s="16">
        <f t="shared" si="5"/>
        <v>1</v>
      </c>
      <c r="T41" s="16">
        <f t="shared" si="6"/>
        <v>0</v>
      </c>
      <c r="U41" s="16">
        <f t="shared" si="7"/>
        <v>0</v>
      </c>
      <c r="V41" s="8">
        <f t="shared" si="0"/>
        <v>2.4390243902439024</v>
      </c>
    </row>
    <row r="42" spans="1:22" ht="15" customHeight="1">
      <c r="A42" s="16">
        <v>38</v>
      </c>
      <c r="B42" s="6" t="s">
        <v>96</v>
      </c>
      <c r="C42" s="6" t="s">
        <v>97</v>
      </c>
      <c r="D42" s="6"/>
      <c r="E42" s="6"/>
      <c r="F42" s="25"/>
      <c r="G42" s="6"/>
      <c r="H42" s="6"/>
      <c r="I42" s="6"/>
      <c r="J42" s="6">
        <f>Apres!O30</f>
        <v>75</v>
      </c>
      <c r="K42" s="6">
        <f>Apres!P30</f>
        <v>1</v>
      </c>
      <c r="L42" s="25">
        <f>Apres!Q30</f>
        <v>75</v>
      </c>
      <c r="M42" s="6">
        <f>Apres!R30</f>
        <v>0</v>
      </c>
      <c r="N42" s="6">
        <f>Apres!S30</f>
        <v>0</v>
      </c>
      <c r="O42" s="6">
        <f>Apres!T30</f>
        <v>0</v>
      </c>
      <c r="P42" s="16">
        <f t="shared" si="2"/>
        <v>75</v>
      </c>
      <c r="Q42" s="16">
        <f t="shared" si="3"/>
        <v>1</v>
      </c>
      <c r="R42" s="7">
        <f t="shared" si="4"/>
        <v>75</v>
      </c>
      <c r="S42" s="16">
        <f t="shared" si="5"/>
        <v>0</v>
      </c>
      <c r="T42" s="16">
        <f t="shared" si="6"/>
        <v>0</v>
      </c>
      <c r="U42" s="16">
        <f t="shared" si="7"/>
        <v>0</v>
      </c>
      <c r="V42" s="8">
        <f t="shared" si="0"/>
        <v>0</v>
      </c>
    </row>
    <row r="43" spans="1:22" ht="15" customHeight="1" thickBot="1">
      <c r="A43" s="16">
        <v>39</v>
      </c>
      <c r="B43" s="6" t="s">
        <v>74</v>
      </c>
      <c r="C43" s="6" t="s">
        <v>73</v>
      </c>
      <c r="D43" s="6"/>
      <c r="E43" s="6"/>
      <c r="F43" s="14"/>
      <c r="G43" s="6"/>
      <c r="H43" s="6"/>
      <c r="I43" s="6"/>
      <c r="J43" s="6">
        <f>Apres!O17</f>
        <v>180</v>
      </c>
      <c r="K43" s="6">
        <f>Apres!P17</f>
        <v>3</v>
      </c>
      <c r="L43" s="25">
        <f t="shared" si="8"/>
        <v>60</v>
      </c>
      <c r="M43" s="6">
        <f>Apres!R17</f>
        <v>2</v>
      </c>
      <c r="N43" s="6">
        <f>Apres!S17</f>
        <v>1</v>
      </c>
      <c r="O43" s="6">
        <f>Apres!T17</f>
        <v>0</v>
      </c>
      <c r="P43" s="16">
        <f t="shared" si="2"/>
        <v>180</v>
      </c>
      <c r="Q43" s="16">
        <f t="shared" si="3"/>
        <v>3</v>
      </c>
      <c r="R43" s="7">
        <f t="shared" si="4"/>
        <v>60</v>
      </c>
      <c r="S43" s="16">
        <f t="shared" si="5"/>
        <v>2</v>
      </c>
      <c r="T43" s="16">
        <f t="shared" si="6"/>
        <v>1</v>
      </c>
      <c r="U43" s="16">
        <f t="shared" si="7"/>
        <v>0</v>
      </c>
      <c r="V43" s="8">
        <f t="shared" si="0"/>
        <v>7.3170731707317067</v>
      </c>
    </row>
    <row r="44" spans="1:22" ht="15.75" thickBot="1">
      <c r="A44" s="30" t="s">
        <v>3</v>
      </c>
      <c r="B44" s="31"/>
      <c r="C44" s="32"/>
      <c r="D44" s="5">
        <f t="shared" ref="D44:Q44" si="10">SUM(D5:D43)</f>
        <v>9900</v>
      </c>
      <c r="E44" s="16">
        <f t="shared" si="10"/>
        <v>139</v>
      </c>
      <c r="F44" s="16">
        <f t="shared" si="10"/>
        <v>1816.3789682539684</v>
      </c>
      <c r="G44" s="16">
        <f t="shared" si="10"/>
        <v>15</v>
      </c>
      <c r="H44" s="16">
        <f t="shared" si="10"/>
        <v>10</v>
      </c>
      <c r="I44" s="16">
        <f t="shared" si="10"/>
        <v>13</v>
      </c>
      <c r="J44" s="16">
        <f t="shared" si="10"/>
        <v>10785</v>
      </c>
      <c r="K44" s="16">
        <f t="shared" si="10"/>
        <v>151</v>
      </c>
      <c r="L44" s="16">
        <f t="shared" si="10"/>
        <v>2059.6787518037518</v>
      </c>
      <c r="M44" s="16">
        <f t="shared" si="10"/>
        <v>26</v>
      </c>
      <c r="N44" s="16">
        <f t="shared" si="10"/>
        <v>15</v>
      </c>
      <c r="O44" s="16">
        <f t="shared" si="10"/>
        <v>8</v>
      </c>
      <c r="P44" s="16">
        <f t="shared" si="10"/>
        <v>20685</v>
      </c>
      <c r="Q44" s="16">
        <f t="shared" si="10"/>
        <v>290</v>
      </c>
      <c r="R44" s="7">
        <f t="shared" ref="R44" si="11">SUM(P44/Q44)</f>
        <v>71.327586206896555</v>
      </c>
      <c r="S44" s="16">
        <f>SUM(S5:S43)</f>
        <v>41</v>
      </c>
      <c r="T44" s="16">
        <f>SUM(T5:T43)</f>
        <v>25</v>
      </c>
      <c r="U44" s="16">
        <f>SUM(U5:U43)</f>
        <v>21</v>
      </c>
      <c r="V44" s="8">
        <f t="shared" si="0"/>
        <v>160.97560975609758</v>
      </c>
    </row>
    <row r="46" spans="1:22">
      <c r="A46" s="51"/>
      <c r="B46" s="51"/>
      <c r="C46" s="52"/>
    </row>
    <row r="47" spans="1:22">
      <c r="A47" s="53"/>
      <c r="B47" s="53"/>
      <c r="C47" s="52"/>
    </row>
    <row r="48" spans="1:22">
      <c r="A48" s="52"/>
      <c r="B48" s="52"/>
      <c r="C48" s="52"/>
    </row>
    <row r="49" spans="1:3">
      <c r="A49" s="52"/>
      <c r="B49" s="52"/>
      <c r="C49" s="52"/>
    </row>
  </sheetData>
  <mergeCells count="8">
    <mergeCell ref="A2:V2"/>
    <mergeCell ref="A44:C44"/>
    <mergeCell ref="A46:B46"/>
    <mergeCell ref="A47:B47"/>
    <mergeCell ref="B4:C4"/>
    <mergeCell ref="D4:I4"/>
    <mergeCell ref="J4:O4"/>
    <mergeCell ref="P4:V4"/>
  </mergeCells>
  <printOptions horizontalCentered="1" verticalCentered="1"/>
  <pageMargins left="0" right="0" top="0" bottom="0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Avant</vt:lpstr>
      <vt:lpstr>Apres</vt:lpstr>
      <vt:lpstr>Total</vt:lpstr>
      <vt:lpstr>BUT</vt:lpstr>
      <vt:lpstr>Total!buts</vt:lpstr>
      <vt:lpstr>buts</vt:lpstr>
      <vt:lpstr>Total!PB</vt:lpstr>
      <vt:lpstr>PB</vt:lpstr>
      <vt:lpstr>PD</vt:lpstr>
      <vt:lpstr>Total!Zone_d_impression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ludovic.pinex@gmail.com</dc:creator>
  <cp:lastModifiedBy>G17771</cp:lastModifiedBy>
  <cp:lastPrinted>2018-05-13T09:28:24Z</cp:lastPrinted>
  <dcterms:created xsi:type="dcterms:W3CDTF">2016-12-07T11:40:27Z</dcterms:created>
  <dcterms:modified xsi:type="dcterms:W3CDTF">2018-06-06T13:55:25Z</dcterms:modified>
</cp:coreProperties>
</file>