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</sheets>
  <externalReferences>
    <externalReference r:id="rId2"/>
  </externalReferences>
  <definedNames>
    <definedName name="_xlnm._FilterDatabase" localSheetId="0" hidden="1">Feuil1!$A$3:$V$45</definedName>
    <definedName name="buts" localSheetId="0">Feuil1!$S$46</definedName>
  </definedNames>
  <calcPr calcId="125725"/>
</workbook>
</file>

<file path=xl/calcChain.xml><?xml version="1.0" encoding="utf-8"?>
<calcChain xmlns="http://schemas.openxmlformats.org/spreadsheetml/2006/main">
  <c r="D7" i="1"/>
  <c r="E7"/>
  <c r="F7"/>
  <c r="G7"/>
  <c r="H7"/>
  <c r="I7"/>
  <c r="J7"/>
  <c r="P7" s="1"/>
  <c r="K7"/>
  <c r="L7"/>
  <c r="M7"/>
  <c r="N7"/>
  <c r="T7" s="1"/>
  <c r="O7"/>
  <c r="D5"/>
  <c r="E5"/>
  <c r="F5"/>
  <c r="G5"/>
  <c r="H5"/>
  <c r="I5"/>
  <c r="J5"/>
  <c r="P5" s="1"/>
  <c r="K5"/>
  <c r="L5"/>
  <c r="M5"/>
  <c r="N5"/>
  <c r="O5"/>
  <c r="D4"/>
  <c r="E4"/>
  <c r="F4"/>
  <c r="G4"/>
  <c r="H4"/>
  <c r="I4"/>
  <c r="J4"/>
  <c r="K4"/>
  <c r="L4"/>
  <c r="M4"/>
  <c r="N4"/>
  <c r="T4" s="1"/>
  <c r="O4"/>
  <c r="D16"/>
  <c r="P16" s="1"/>
  <c r="E16"/>
  <c r="Q16" s="1"/>
  <c r="F16"/>
  <c r="G16"/>
  <c r="S16" s="1"/>
  <c r="H16"/>
  <c r="T16" s="1"/>
  <c r="I16"/>
  <c r="D8"/>
  <c r="E8"/>
  <c r="F8"/>
  <c r="G8"/>
  <c r="H8"/>
  <c r="I8"/>
  <c r="J8"/>
  <c r="K8"/>
  <c r="L8"/>
  <c r="M8"/>
  <c r="N8"/>
  <c r="O8"/>
  <c r="D6"/>
  <c r="E6"/>
  <c r="F6"/>
  <c r="G6"/>
  <c r="H6"/>
  <c r="I6"/>
  <c r="J6"/>
  <c r="K6"/>
  <c r="L6"/>
  <c r="M6"/>
  <c r="N6"/>
  <c r="O6"/>
  <c r="D9"/>
  <c r="E9"/>
  <c r="F9"/>
  <c r="G9"/>
  <c r="H9"/>
  <c r="I9"/>
  <c r="J9"/>
  <c r="K9"/>
  <c r="L9"/>
  <c r="M9"/>
  <c r="N9"/>
  <c r="O9"/>
  <c r="D17"/>
  <c r="E17"/>
  <c r="F17"/>
  <c r="G17"/>
  <c r="H17"/>
  <c r="I17"/>
  <c r="J17"/>
  <c r="K17"/>
  <c r="L17"/>
  <c r="M17"/>
  <c r="N17"/>
  <c r="O17"/>
  <c r="D11"/>
  <c r="E11"/>
  <c r="F11"/>
  <c r="G11"/>
  <c r="H11"/>
  <c r="I11"/>
  <c r="J11"/>
  <c r="K11"/>
  <c r="L11"/>
  <c r="M11"/>
  <c r="N11"/>
  <c r="O11"/>
  <c r="D10"/>
  <c r="E10"/>
  <c r="F10"/>
  <c r="G10"/>
  <c r="H10"/>
  <c r="I10"/>
  <c r="J10"/>
  <c r="K10"/>
  <c r="L10"/>
  <c r="M10"/>
  <c r="S10" s="1"/>
  <c r="N10"/>
  <c r="O10"/>
  <c r="D21"/>
  <c r="P21" s="1"/>
  <c r="E21"/>
  <c r="Q21" s="1"/>
  <c r="F21"/>
  <c r="G21"/>
  <c r="S21" s="1"/>
  <c r="H21"/>
  <c r="T21" s="1"/>
  <c r="I21"/>
  <c r="D12"/>
  <c r="E12"/>
  <c r="F12"/>
  <c r="G12"/>
  <c r="H12"/>
  <c r="I12"/>
  <c r="J12"/>
  <c r="P12" s="1"/>
  <c r="K12"/>
  <c r="L12"/>
  <c r="M12"/>
  <c r="N12"/>
  <c r="T12" s="1"/>
  <c r="O12"/>
  <c r="D22"/>
  <c r="E22"/>
  <c r="Q22" s="1"/>
  <c r="F22"/>
  <c r="G22"/>
  <c r="S22" s="1"/>
  <c r="H22"/>
  <c r="T22" s="1"/>
  <c r="I22"/>
  <c r="P22"/>
  <c r="D14"/>
  <c r="E14"/>
  <c r="F14"/>
  <c r="G14"/>
  <c r="H14"/>
  <c r="I14"/>
  <c r="J14"/>
  <c r="K14"/>
  <c r="L14"/>
  <c r="M14"/>
  <c r="N14"/>
  <c r="O14"/>
  <c r="D20"/>
  <c r="E20"/>
  <c r="F20"/>
  <c r="G20"/>
  <c r="H20"/>
  <c r="I20"/>
  <c r="J20"/>
  <c r="K20"/>
  <c r="L20"/>
  <c r="M20"/>
  <c r="N20"/>
  <c r="O20"/>
  <c r="D15"/>
  <c r="E15"/>
  <c r="F15"/>
  <c r="G15"/>
  <c r="H15"/>
  <c r="I15"/>
  <c r="J15"/>
  <c r="K15"/>
  <c r="L15"/>
  <c r="M15"/>
  <c r="N15"/>
  <c r="O15"/>
  <c r="P15"/>
  <c r="D24"/>
  <c r="E24"/>
  <c r="F24"/>
  <c r="G24"/>
  <c r="H24"/>
  <c r="I24"/>
  <c r="J24"/>
  <c r="K24"/>
  <c r="L24"/>
  <c r="M24"/>
  <c r="N24"/>
  <c r="D26"/>
  <c r="P26" s="1"/>
  <c r="E26"/>
  <c r="Q26" s="1"/>
  <c r="F26"/>
  <c r="G26"/>
  <c r="S26" s="1"/>
  <c r="H26"/>
  <c r="T26" s="1"/>
  <c r="I26"/>
  <c r="D23"/>
  <c r="E23"/>
  <c r="F23"/>
  <c r="G23"/>
  <c r="H23"/>
  <c r="I23"/>
  <c r="J23"/>
  <c r="P23" s="1"/>
  <c r="K23"/>
  <c r="L23"/>
  <c r="M23"/>
  <c r="N23"/>
  <c r="O23"/>
  <c r="D30"/>
  <c r="P30" s="1"/>
  <c r="E30"/>
  <c r="Q30" s="1"/>
  <c r="F30"/>
  <c r="G30"/>
  <c r="S30" s="1"/>
  <c r="H30"/>
  <c r="T30" s="1"/>
  <c r="I30"/>
  <c r="D13"/>
  <c r="E13"/>
  <c r="F13"/>
  <c r="G13"/>
  <c r="H13"/>
  <c r="I13"/>
  <c r="J13"/>
  <c r="K13"/>
  <c r="Q13" s="1"/>
  <c r="L13"/>
  <c r="M13"/>
  <c r="N13"/>
  <c r="O13"/>
  <c r="D18"/>
  <c r="E18"/>
  <c r="F18"/>
  <c r="G18"/>
  <c r="H18"/>
  <c r="I18"/>
  <c r="J18"/>
  <c r="K18"/>
  <c r="L18"/>
  <c r="M18"/>
  <c r="N18"/>
  <c r="O18"/>
  <c r="D33"/>
  <c r="P33" s="1"/>
  <c r="E33"/>
  <c r="Q33" s="1"/>
  <c r="F33"/>
  <c r="G33"/>
  <c r="S33" s="1"/>
  <c r="H33"/>
  <c r="T33" s="1"/>
  <c r="I33"/>
  <c r="D19"/>
  <c r="E19"/>
  <c r="F19"/>
  <c r="G19"/>
  <c r="H19"/>
  <c r="I19"/>
  <c r="J19"/>
  <c r="K19"/>
  <c r="L19"/>
  <c r="M19"/>
  <c r="N19"/>
  <c r="D34"/>
  <c r="P34" s="1"/>
  <c r="E34"/>
  <c r="Q34" s="1"/>
  <c r="F34"/>
  <c r="G34"/>
  <c r="S34" s="1"/>
  <c r="H34"/>
  <c r="T34" s="1"/>
  <c r="I34"/>
  <c r="D35"/>
  <c r="P35" s="1"/>
  <c r="E35"/>
  <c r="Q35" s="1"/>
  <c r="F35"/>
  <c r="G35"/>
  <c r="S35" s="1"/>
  <c r="H35"/>
  <c r="T35" s="1"/>
  <c r="I35"/>
  <c r="D31"/>
  <c r="E31"/>
  <c r="F31"/>
  <c r="G31"/>
  <c r="H31"/>
  <c r="I31"/>
  <c r="J31"/>
  <c r="K31"/>
  <c r="L31"/>
  <c r="M31"/>
  <c r="N31"/>
  <c r="D36"/>
  <c r="P36" s="1"/>
  <c r="E36"/>
  <c r="Q36" s="1"/>
  <c r="F36"/>
  <c r="G36"/>
  <c r="S36" s="1"/>
  <c r="H36"/>
  <c r="T36" s="1"/>
  <c r="I36"/>
  <c r="D37"/>
  <c r="P37" s="1"/>
  <c r="E37"/>
  <c r="Q37" s="1"/>
  <c r="F37"/>
  <c r="G37"/>
  <c r="S37" s="1"/>
  <c r="H37"/>
  <c r="T37" s="1"/>
  <c r="I37"/>
  <c r="D32"/>
  <c r="E32"/>
  <c r="F32"/>
  <c r="G32"/>
  <c r="H32"/>
  <c r="I32"/>
  <c r="J32"/>
  <c r="K32"/>
  <c r="L32"/>
  <c r="M32"/>
  <c r="N32"/>
  <c r="D29"/>
  <c r="E29"/>
  <c r="F29"/>
  <c r="G29"/>
  <c r="H29"/>
  <c r="I29"/>
  <c r="J29"/>
  <c r="K29"/>
  <c r="L29"/>
  <c r="M29"/>
  <c r="N29"/>
  <c r="D40"/>
  <c r="P40" s="1"/>
  <c r="E40"/>
  <c r="Q40" s="1"/>
  <c r="F40"/>
  <c r="G40"/>
  <c r="H40"/>
  <c r="T40" s="1"/>
  <c r="I40"/>
  <c r="D42"/>
  <c r="P42" s="1"/>
  <c r="E42"/>
  <c r="Q42" s="1"/>
  <c r="F42"/>
  <c r="G42"/>
  <c r="S42" s="1"/>
  <c r="H42"/>
  <c r="T42" s="1"/>
  <c r="I42"/>
  <c r="D45"/>
  <c r="P45" s="1"/>
  <c r="E45"/>
  <c r="Q45" s="1"/>
  <c r="F45"/>
  <c r="G45"/>
  <c r="S45" s="1"/>
  <c r="H45"/>
  <c r="T45" s="1"/>
  <c r="I45"/>
  <c r="J38"/>
  <c r="P38" s="1"/>
  <c r="K38"/>
  <c r="Q38" s="1"/>
  <c r="L38"/>
  <c r="M38"/>
  <c r="S38" s="1"/>
  <c r="N38"/>
  <c r="T38" s="1"/>
  <c r="O38"/>
  <c r="J41"/>
  <c r="K41"/>
  <c r="L41"/>
  <c r="M41"/>
  <c r="S41" s="1"/>
  <c r="N41"/>
  <c r="Q41"/>
  <c r="J43"/>
  <c r="P43" s="1"/>
  <c r="K43"/>
  <c r="Q43" s="1"/>
  <c r="L43"/>
  <c r="M43"/>
  <c r="S43" s="1"/>
  <c r="N43"/>
  <c r="T43" s="1"/>
  <c r="J27"/>
  <c r="P27" s="1"/>
  <c r="K27"/>
  <c r="Q27" s="1"/>
  <c r="L27"/>
  <c r="M27"/>
  <c r="S27" s="1"/>
  <c r="N27"/>
  <c r="T27" s="1"/>
  <c r="O27"/>
  <c r="J44"/>
  <c r="P44" s="1"/>
  <c r="K44"/>
  <c r="Q44" s="1"/>
  <c r="L44"/>
  <c r="M44"/>
  <c r="S44" s="1"/>
  <c r="N44"/>
  <c r="T44" s="1"/>
  <c r="J25"/>
  <c r="P25" s="1"/>
  <c r="K25"/>
  <c r="Q25" s="1"/>
  <c r="L25"/>
  <c r="M25"/>
  <c r="S25" s="1"/>
  <c r="N25"/>
  <c r="T25" s="1"/>
  <c r="J39"/>
  <c r="P39" s="1"/>
  <c r="K39"/>
  <c r="Q39" s="1"/>
  <c r="L39"/>
  <c r="M39"/>
  <c r="S39" s="1"/>
  <c r="N39"/>
  <c r="T39" s="1"/>
  <c r="J28"/>
  <c r="P28" s="1"/>
  <c r="K28"/>
  <c r="Q28" s="1"/>
  <c r="L28"/>
  <c r="M28"/>
  <c r="S28" s="1"/>
  <c r="N28"/>
  <c r="T28" s="1"/>
  <c r="Q9" l="1"/>
  <c r="R39"/>
  <c r="P18"/>
  <c r="S13"/>
  <c r="P11"/>
  <c r="T17"/>
  <c r="P17"/>
  <c r="T9"/>
  <c r="P9"/>
  <c r="R9" s="1"/>
  <c r="P6"/>
  <c r="T8"/>
  <c r="P8"/>
  <c r="P29"/>
  <c r="P13"/>
  <c r="R13" s="1"/>
  <c r="T20"/>
  <c r="T14"/>
  <c r="Q8"/>
  <c r="S5"/>
  <c r="S7"/>
  <c r="T29"/>
  <c r="P14"/>
  <c r="Q7"/>
  <c r="R7" s="1"/>
  <c r="R40"/>
  <c r="S23"/>
  <c r="Q19"/>
  <c r="S4"/>
  <c r="S29"/>
  <c r="S14"/>
  <c r="T10"/>
  <c r="T31"/>
  <c r="Q5"/>
  <c r="R5" s="1"/>
  <c r="T15"/>
  <c r="S6"/>
  <c r="Q18"/>
  <c r="R18" s="1"/>
  <c r="Q14"/>
  <c r="P10"/>
  <c r="Q4"/>
  <c r="Q29"/>
  <c r="R22"/>
  <c r="F46"/>
  <c r="T6"/>
  <c r="T5"/>
  <c r="U5" s="1"/>
  <c r="S24"/>
  <c r="R28"/>
  <c r="T13"/>
  <c r="Q11"/>
  <c r="T18"/>
  <c r="Q15"/>
  <c r="R15" s="1"/>
  <c r="S8"/>
  <c r="P4"/>
  <c r="P24"/>
  <c r="Q20"/>
  <c r="R44"/>
  <c r="G46"/>
  <c r="S19"/>
  <c r="Q24"/>
  <c r="Q12"/>
  <c r="S32"/>
  <c r="T19"/>
  <c r="Q10"/>
  <c r="S17"/>
  <c r="L46"/>
  <c r="P19"/>
  <c r="T23"/>
  <c r="R43"/>
  <c r="P31"/>
  <c r="T11"/>
  <c r="Q32"/>
  <c r="T24"/>
  <c r="S11"/>
  <c r="R21"/>
  <c r="R25"/>
  <c r="D46"/>
  <c r="O46"/>
  <c r="S40"/>
  <c r="T32"/>
  <c r="P32"/>
  <c r="S31"/>
  <c r="Q23"/>
  <c r="U21"/>
  <c r="S9"/>
  <c r="R37"/>
  <c r="R23"/>
  <c r="N46"/>
  <c r="J46"/>
  <c r="R36"/>
  <c r="I46"/>
  <c r="E46"/>
  <c r="R35"/>
  <c r="U22"/>
  <c r="R27"/>
  <c r="H46"/>
  <c r="S18"/>
  <c r="S15"/>
  <c r="P20"/>
  <c r="S12"/>
  <c r="U12" s="1"/>
  <c r="Q17"/>
  <c r="Q6"/>
  <c r="U30"/>
  <c r="R30"/>
  <c r="R12"/>
  <c r="R16"/>
  <c r="U16"/>
  <c r="R45"/>
  <c r="U39"/>
  <c r="R42"/>
  <c r="U26"/>
  <c r="R26"/>
  <c r="U7"/>
  <c r="U38"/>
  <c r="R38"/>
  <c r="R34"/>
  <c r="R33"/>
  <c r="K46"/>
  <c r="Q31"/>
  <c r="M46"/>
  <c r="U27"/>
  <c r="T41"/>
  <c r="P41"/>
  <c r="R41" s="1"/>
  <c r="U10" l="1"/>
  <c r="U14"/>
  <c r="U23"/>
  <c r="R8"/>
  <c r="R4"/>
  <c r="R11"/>
  <c r="R29"/>
  <c r="R19"/>
  <c r="R14"/>
  <c r="R31"/>
  <c r="U4"/>
  <c r="U9"/>
  <c r="U11"/>
  <c r="R24"/>
  <c r="R6"/>
  <c r="U13"/>
  <c r="R17"/>
  <c r="R10"/>
  <c r="U15"/>
  <c r="R32"/>
  <c r="U8"/>
  <c r="U18"/>
  <c r="R20"/>
  <c r="U32"/>
  <c r="U20"/>
  <c r="S46"/>
  <c r="V41" s="1"/>
  <c r="Q46"/>
  <c r="V33"/>
  <c r="T46"/>
  <c r="V46" s="1"/>
  <c r="P46"/>
  <c r="V16"/>
  <c r="V37"/>
  <c r="V26"/>
  <c r="V20"/>
  <c r="U46" l="1"/>
  <c r="V42"/>
  <c r="V30"/>
  <c r="V7"/>
  <c r="V27"/>
  <c r="V32"/>
  <c r="V10"/>
  <c r="V8"/>
  <c r="V11"/>
  <c r="V6"/>
  <c r="V9"/>
  <c r="V23"/>
  <c r="V31"/>
  <c r="V40"/>
  <c r="V39"/>
  <c r="V18"/>
  <c r="V44"/>
  <c r="V21"/>
  <c r="V36"/>
  <c r="V29"/>
  <c r="V34"/>
  <c r="V35"/>
  <c r="V15"/>
  <c r="V4"/>
  <c r="V45"/>
  <c r="V24"/>
  <c r="R46"/>
  <c r="V12"/>
  <c r="V25"/>
  <c r="V43"/>
  <c r="V19"/>
  <c r="V13"/>
  <c r="V5"/>
  <c r="V22"/>
  <c r="V14"/>
  <c r="V28"/>
  <c r="V38"/>
  <c r="V17"/>
</calcChain>
</file>

<file path=xl/sharedStrings.xml><?xml version="1.0" encoding="utf-8"?>
<sst xmlns="http://schemas.openxmlformats.org/spreadsheetml/2006/main" count="109" uniqueCount="87">
  <si>
    <t>TOTAL</t>
  </si>
  <si>
    <t>SIMON</t>
  </si>
  <si>
    <t>COMMARET</t>
  </si>
  <si>
    <t>JIMMY</t>
  </si>
  <si>
    <t>GENTON</t>
  </si>
  <si>
    <t>Louis</t>
  </si>
  <si>
    <t>EGLEME</t>
  </si>
  <si>
    <t>BAPTISTE</t>
  </si>
  <si>
    <t xml:space="preserve">PERDRIX </t>
  </si>
  <si>
    <t>AlEXANDRE</t>
  </si>
  <si>
    <t>MAITREPIERRE</t>
  </si>
  <si>
    <t>THIBAULT</t>
  </si>
  <si>
    <t>LAURENT</t>
  </si>
  <si>
    <t>BENJAMIN</t>
  </si>
  <si>
    <t>FAVIER</t>
  </si>
  <si>
    <t>LEO</t>
  </si>
  <si>
    <t>ANTOINE</t>
  </si>
  <si>
    <t>BURTIN</t>
  </si>
  <si>
    <t>GIROUD</t>
  </si>
  <si>
    <t>MICKAEL</t>
  </si>
  <si>
    <t>NICOLAS</t>
  </si>
  <si>
    <t>BEZAUD</t>
  </si>
  <si>
    <t>CORENTIN</t>
  </si>
  <si>
    <t>JAILLET</t>
  </si>
  <si>
    <t>PERRIN</t>
  </si>
  <si>
    <t>ANTHONY</t>
  </si>
  <si>
    <t>MICHEL</t>
  </si>
  <si>
    <t>RUDY</t>
  </si>
  <si>
    <t>PERRAT</t>
  </si>
  <si>
    <t>PIERRE YVES</t>
  </si>
  <si>
    <t>MARTIN</t>
  </si>
  <si>
    <t>POBEL</t>
  </si>
  <si>
    <t>REVELUT</t>
  </si>
  <si>
    <t>AURELIEN</t>
  </si>
  <si>
    <t>EMILIEN</t>
  </si>
  <si>
    <t>CLEMENT</t>
  </si>
  <si>
    <t>OSSAMA</t>
  </si>
  <si>
    <t>EL MOUDANE</t>
  </si>
  <si>
    <t>TOMY</t>
  </si>
  <si>
    <t>CHEVILLARD</t>
  </si>
  <si>
    <t>MORNAY</t>
  </si>
  <si>
    <t>GUILLET</t>
  </si>
  <si>
    <t>RRON</t>
  </si>
  <si>
    <t>JASHARI</t>
  </si>
  <si>
    <t>VALENTIN</t>
  </si>
  <si>
    <t>GUYON</t>
  </si>
  <si>
    <t>ALEXANDRE</t>
  </si>
  <si>
    <t>BERGER</t>
  </si>
  <si>
    <t>JOEL</t>
  </si>
  <si>
    <t>AHARRH</t>
  </si>
  <si>
    <t>PONT</t>
  </si>
  <si>
    <t>HUGO</t>
  </si>
  <si>
    <t>DESCOMBES</t>
  </si>
  <si>
    <t>ARNAUD</t>
  </si>
  <si>
    <t>DIETTE</t>
  </si>
  <si>
    <t>ADRIEN</t>
  </si>
  <si>
    <t>NEVORET</t>
  </si>
  <si>
    <t>FLORIAN</t>
  </si>
  <si>
    <t>GALLET</t>
  </si>
  <si>
    <t>PERTUIZET</t>
  </si>
  <si>
    <t>GIROUX</t>
  </si>
  <si>
    <t>ANTONIN</t>
  </si>
  <si>
    <t>GOURMAND</t>
  </si>
  <si>
    <t>JORIS</t>
  </si>
  <si>
    <t>PIROUX</t>
  </si>
  <si>
    <t>JULIEN</t>
  </si>
  <si>
    <t>PAGNEUX</t>
  </si>
  <si>
    <t>TANGUY</t>
  </si>
  <si>
    <t>DESBRIERES</t>
  </si>
  <si>
    <t>ALBE</t>
  </si>
  <si>
    <t>LEWY</t>
  </si>
  <si>
    <t>LAVILLE</t>
  </si>
  <si>
    <t>ALEXIS</t>
  </si>
  <si>
    <t>ROUSSEAU</t>
  </si>
  <si>
    <t>TOTAL SAISON</t>
  </si>
  <si>
    <t>APRES TREVE</t>
  </si>
  <si>
    <t>AVANT TREVE</t>
  </si>
  <si>
    <t>% implication sur les BUTS</t>
  </si>
  <si>
    <t>Decisif toutes les   MIN</t>
  </si>
  <si>
    <t>PASSES Decisives</t>
  </si>
  <si>
    <t>BUTS</t>
  </si>
  <si>
    <t>Moyenne temps de jeu (min)</t>
  </si>
  <si>
    <t>Nombre de matchs joués</t>
  </si>
  <si>
    <t>Temps de jeu total (min)</t>
  </si>
  <si>
    <t>PRENOM</t>
  </si>
  <si>
    <t>NOM</t>
  </si>
  <si>
    <t>Bilan statistiques équipe 2   saison 2018/2019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</si>
</sst>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que%20dur\Foot\Saison%202018-2019\Temps%20de%20jeu%20d&#233;finiti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vant"/>
      <sheetName val="Apres"/>
      <sheetName val="Total"/>
      <sheetName val="Feuil1"/>
    </sheetNames>
    <sheetDataSet>
      <sheetData sheetId="0">
        <row r="3">
          <cell r="Q3">
            <v>1145</v>
          </cell>
          <cell r="R3">
            <v>13</v>
          </cell>
          <cell r="S3">
            <v>88.07692307692308</v>
          </cell>
          <cell r="T3">
            <v>1</v>
          </cell>
          <cell r="U3">
            <v>1</v>
          </cell>
          <cell r="V3">
            <v>9.0909090909090912E-2</v>
          </cell>
        </row>
        <row r="4">
          <cell r="Q4">
            <v>1125</v>
          </cell>
          <cell r="R4">
            <v>13</v>
          </cell>
          <cell r="S4">
            <v>86.538461538461533</v>
          </cell>
          <cell r="V4">
            <v>0</v>
          </cell>
        </row>
        <row r="5">
          <cell r="Q5">
            <v>1025</v>
          </cell>
          <cell r="R5">
            <v>12</v>
          </cell>
          <cell r="S5">
            <v>85.416666666666671</v>
          </cell>
          <cell r="U5">
            <v>2</v>
          </cell>
          <cell r="V5">
            <v>9.0909090909090912E-2</v>
          </cell>
        </row>
        <row r="6">
          <cell r="Q6">
            <v>870</v>
          </cell>
          <cell r="R6">
            <v>10</v>
          </cell>
          <cell r="S6">
            <v>87</v>
          </cell>
          <cell r="T6">
            <v>1</v>
          </cell>
          <cell r="U6">
            <v>1</v>
          </cell>
          <cell r="V6">
            <v>9.0909090909090912E-2</v>
          </cell>
        </row>
        <row r="7">
          <cell r="Q7">
            <v>810</v>
          </cell>
          <cell r="R7">
            <v>9</v>
          </cell>
          <cell r="S7">
            <v>90</v>
          </cell>
          <cell r="V7">
            <v>0</v>
          </cell>
        </row>
        <row r="8">
          <cell r="Q8">
            <v>770</v>
          </cell>
          <cell r="R8">
            <v>11</v>
          </cell>
          <cell r="S8">
            <v>70</v>
          </cell>
          <cell r="V8">
            <v>0</v>
          </cell>
        </row>
        <row r="9">
          <cell r="Q9">
            <v>680</v>
          </cell>
          <cell r="R9">
            <v>11</v>
          </cell>
          <cell r="S9">
            <v>61.81818181818182</v>
          </cell>
          <cell r="T9">
            <v>6</v>
          </cell>
          <cell r="V9">
            <v>0.27272727272727271</v>
          </cell>
        </row>
        <row r="10">
          <cell r="Q10">
            <v>665</v>
          </cell>
          <cell r="R10">
            <v>9</v>
          </cell>
          <cell r="S10">
            <v>73.888888888888886</v>
          </cell>
          <cell r="V10">
            <v>0</v>
          </cell>
        </row>
        <row r="11">
          <cell r="Q11">
            <v>640</v>
          </cell>
          <cell r="R11">
            <v>9</v>
          </cell>
          <cell r="S11">
            <v>71.111111111111114</v>
          </cell>
          <cell r="V11">
            <v>0</v>
          </cell>
        </row>
        <row r="12">
          <cell r="Q12">
            <v>610</v>
          </cell>
          <cell r="R12">
            <v>10</v>
          </cell>
          <cell r="S12">
            <v>61</v>
          </cell>
          <cell r="T12">
            <v>3</v>
          </cell>
          <cell r="U12">
            <v>3</v>
          </cell>
          <cell r="V12">
            <v>0.27272727272727271</v>
          </cell>
        </row>
        <row r="13">
          <cell r="Q13">
            <v>445</v>
          </cell>
          <cell r="R13">
            <v>8</v>
          </cell>
          <cell r="S13">
            <v>55.625</v>
          </cell>
          <cell r="U13">
            <v>1</v>
          </cell>
          <cell r="V13">
            <v>4.5454545454545456E-2</v>
          </cell>
        </row>
        <row r="14">
          <cell r="Q14">
            <v>445</v>
          </cell>
          <cell r="R14">
            <v>6</v>
          </cell>
          <cell r="S14">
            <v>74.166666666666671</v>
          </cell>
          <cell r="T14">
            <v>1</v>
          </cell>
          <cell r="U14">
            <v>3</v>
          </cell>
          <cell r="V14">
            <v>0.18181818181818182</v>
          </cell>
        </row>
        <row r="15">
          <cell r="Q15">
            <v>405</v>
          </cell>
          <cell r="R15">
            <v>8</v>
          </cell>
          <cell r="S15">
            <v>50.625</v>
          </cell>
          <cell r="T15">
            <v>2</v>
          </cell>
          <cell r="U15">
            <v>2</v>
          </cell>
          <cell r="V15">
            <v>0.18181818181818182</v>
          </cell>
        </row>
        <row r="16">
          <cell r="Q16">
            <v>405</v>
          </cell>
          <cell r="R16">
            <v>5</v>
          </cell>
          <cell r="S16">
            <v>81</v>
          </cell>
          <cell r="T16">
            <v>1</v>
          </cell>
          <cell r="V16">
            <v>4.5454545454545456E-2</v>
          </cell>
        </row>
        <row r="17">
          <cell r="Q17">
            <v>375</v>
          </cell>
          <cell r="R17">
            <v>6</v>
          </cell>
          <cell r="S17">
            <v>62.5</v>
          </cell>
          <cell r="T17">
            <v>2</v>
          </cell>
          <cell r="V17">
            <v>9.0909090909090912E-2</v>
          </cell>
        </row>
        <row r="18">
          <cell r="Q18">
            <v>275</v>
          </cell>
          <cell r="R18">
            <v>4</v>
          </cell>
          <cell r="S18">
            <v>68.75</v>
          </cell>
          <cell r="U18">
            <v>2</v>
          </cell>
          <cell r="V18">
            <v>9.0909090909090912E-2</v>
          </cell>
        </row>
        <row r="19">
          <cell r="Q19">
            <v>265</v>
          </cell>
          <cell r="R19">
            <v>4</v>
          </cell>
          <cell r="S19">
            <v>66.25</v>
          </cell>
          <cell r="V19">
            <v>0</v>
          </cell>
        </row>
        <row r="20">
          <cell r="Q20">
            <v>265</v>
          </cell>
          <cell r="R20">
            <v>4</v>
          </cell>
          <cell r="S20">
            <v>66.25</v>
          </cell>
          <cell r="T20">
            <v>1</v>
          </cell>
          <cell r="V20">
            <v>4.5454545454545456E-2</v>
          </cell>
        </row>
        <row r="21">
          <cell r="Q21">
            <v>260</v>
          </cell>
          <cell r="R21">
            <v>6</v>
          </cell>
          <cell r="S21">
            <v>43.333333333333336</v>
          </cell>
          <cell r="T21">
            <v>1</v>
          </cell>
          <cell r="V21">
            <v>4.5454545454545456E-2</v>
          </cell>
        </row>
        <row r="22">
          <cell r="Q22">
            <v>180</v>
          </cell>
          <cell r="R22">
            <v>3</v>
          </cell>
          <cell r="S22">
            <v>60</v>
          </cell>
          <cell r="T22">
            <v>1</v>
          </cell>
          <cell r="V22">
            <v>4.5454545454545456E-2</v>
          </cell>
        </row>
        <row r="23">
          <cell r="Q23">
            <v>170</v>
          </cell>
          <cell r="R23">
            <v>2</v>
          </cell>
          <cell r="S23">
            <v>85</v>
          </cell>
          <cell r="U23">
            <v>1</v>
          </cell>
          <cell r="V23">
            <v>4.5454545454545456E-2</v>
          </cell>
        </row>
        <row r="24">
          <cell r="Q24">
            <v>140</v>
          </cell>
          <cell r="R24">
            <v>2</v>
          </cell>
          <cell r="S24">
            <v>70</v>
          </cell>
          <cell r="T24">
            <v>1</v>
          </cell>
          <cell r="U24">
            <v>2</v>
          </cell>
          <cell r="V24">
            <v>0.13636363636363635</v>
          </cell>
        </row>
        <row r="25">
          <cell r="Q25">
            <v>105</v>
          </cell>
          <cell r="R25">
            <v>2</v>
          </cell>
          <cell r="S25">
            <v>52.5</v>
          </cell>
          <cell r="V25">
            <v>0</v>
          </cell>
        </row>
        <row r="26">
          <cell r="Q26">
            <v>90</v>
          </cell>
          <cell r="R26">
            <v>2</v>
          </cell>
          <cell r="S26">
            <v>45</v>
          </cell>
          <cell r="V26">
            <v>0</v>
          </cell>
        </row>
        <row r="27">
          <cell r="Q27">
            <v>90</v>
          </cell>
          <cell r="R27">
            <v>1</v>
          </cell>
          <cell r="S27">
            <v>90</v>
          </cell>
          <cell r="V27">
            <v>0</v>
          </cell>
        </row>
        <row r="28">
          <cell r="Q28">
            <v>90</v>
          </cell>
          <cell r="R28">
            <v>2</v>
          </cell>
          <cell r="S28">
            <v>45</v>
          </cell>
          <cell r="V28">
            <v>0</v>
          </cell>
        </row>
        <row r="29">
          <cell r="Q29">
            <v>90</v>
          </cell>
          <cell r="R29">
            <v>1</v>
          </cell>
          <cell r="S29">
            <v>90</v>
          </cell>
          <cell r="V29">
            <v>0</v>
          </cell>
        </row>
        <row r="30">
          <cell r="Q30">
            <v>90</v>
          </cell>
          <cell r="R30">
            <v>1</v>
          </cell>
          <cell r="S30">
            <v>90</v>
          </cell>
          <cell r="V30">
            <v>0</v>
          </cell>
        </row>
        <row r="31">
          <cell r="Q31">
            <v>90</v>
          </cell>
          <cell r="R31">
            <v>1</v>
          </cell>
          <cell r="S31">
            <v>90</v>
          </cell>
          <cell r="V31">
            <v>0</v>
          </cell>
        </row>
        <row r="32">
          <cell r="Q32">
            <v>60</v>
          </cell>
          <cell r="R32">
            <v>1</v>
          </cell>
          <cell r="S32">
            <v>60</v>
          </cell>
          <cell r="T32">
            <v>1</v>
          </cell>
          <cell r="V32">
            <v>4.5454545454545456E-2</v>
          </cell>
        </row>
        <row r="33">
          <cell r="Q33">
            <v>60</v>
          </cell>
          <cell r="R33">
            <v>1</v>
          </cell>
          <cell r="S33">
            <v>60</v>
          </cell>
          <cell r="V33">
            <v>0</v>
          </cell>
        </row>
        <row r="34">
          <cell r="Q34">
            <v>55</v>
          </cell>
          <cell r="R34">
            <v>1</v>
          </cell>
          <cell r="S34">
            <v>55</v>
          </cell>
          <cell r="V34">
            <v>0</v>
          </cell>
        </row>
        <row r="35">
          <cell r="Q35">
            <v>45</v>
          </cell>
          <cell r="R35">
            <v>2</v>
          </cell>
          <cell r="S35">
            <v>22.5</v>
          </cell>
          <cell r="V35">
            <v>0</v>
          </cell>
        </row>
        <row r="36">
          <cell r="Q36">
            <v>25</v>
          </cell>
          <cell r="R36">
            <v>1</v>
          </cell>
          <cell r="S36">
            <v>25</v>
          </cell>
          <cell r="V36">
            <v>0</v>
          </cell>
        </row>
      </sheetData>
      <sheetData sheetId="1">
        <row r="4">
          <cell r="Q4">
            <v>770</v>
          </cell>
          <cell r="R4">
            <v>11</v>
          </cell>
          <cell r="S4">
            <v>70</v>
          </cell>
          <cell r="T4">
            <v>1</v>
          </cell>
          <cell r="V4">
            <v>5.2631578947368418E-2</v>
          </cell>
        </row>
        <row r="5">
          <cell r="Q5">
            <v>900</v>
          </cell>
          <cell r="R5">
            <v>10</v>
          </cell>
          <cell r="S5">
            <v>90</v>
          </cell>
          <cell r="U5">
            <v>1</v>
          </cell>
          <cell r="V5">
            <v>5.2631578947368418E-2</v>
          </cell>
        </row>
        <row r="6">
          <cell r="Q6">
            <v>1100</v>
          </cell>
          <cell r="R6">
            <v>13</v>
          </cell>
          <cell r="S6">
            <v>84.615384615384613</v>
          </cell>
          <cell r="V6">
            <v>0</v>
          </cell>
        </row>
        <row r="7">
          <cell r="Q7">
            <v>665</v>
          </cell>
          <cell r="R7">
            <v>11</v>
          </cell>
          <cell r="S7">
            <v>60.454545454545453</v>
          </cell>
          <cell r="T7">
            <v>1</v>
          </cell>
          <cell r="U7">
            <v>1</v>
          </cell>
          <cell r="V7">
            <v>0.10526315789473684</v>
          </cell>
        </row>
        <row r="8">
          <cell r="Q8">
            <v>785</v>
          </cell>
          <cell r="R8">
            <v>11</v>
          </cell>
          <cell r="S8">
            <v>71.36363636363636</v>
          </cell>
          <cell r="U8">
            <v>1</v>
          </cell>
          <cell r="V8">
            <v>5.2631578947368418E-2</v>
          </cell>
        </row>
        <row r="9">
          <cell r="Q9">
            <v>1150</v>
          </cell>
          <cell r="R9">
            <v>13</v>
          </cell>
          <cell r="S9">
            <v>88.461538461538467</v>
          </cell>
          <cell r="V9">
            <v>0</v>
          </cell>
        </row>
        <row r="10">
          <cell r="Q10">
            <v>735</v>
          </cell>
          <cell r="R10">
            <v>12</v>
          </cell>
          <cell r="S10">
            <v>61.25</v>
          </cell>
          <cell r="T10">
            <v>3</v>
          </cell>
          <cell r="U10">
            <v>2</v>
          </cell>
          <cell r="V10">
            <v>0.26315789473684209</v>
          </cell>
        </row>
        <row r="11">
          <cell r="Q11">
            <v>150</v>
          </cell>
          <cell r="R11">
            <v>3</v>
          </cell>
          <cell r="S11">
            <v>50</v>
          </cell>
          <cell r="V11">
            <v>0</v>
          </cell>
        </row>
        <row r="12">
          <cell r="Q12">
            <v>610</v>
          </cell>
          <cell r="R12">
            <v>9</v>
          </cell>
          <cell r="S12">
            <v>67.777777777777771</v>
          </cell>
          <cell r="T12">
            <v>2</v>
          </cell>
          <cell r="V12">
            <v>0.10526315789473684</v>
          </cell>
        </row>
        <row r="13">
          <cell r="Q13">
            <v>730</v>
          </cell>
          <cell r="R13">
            <v>12</v>
          </cell>
          <cell r="S13">
            <v>60.833333333333336</v>
          </cell>
          <cell r="T13">
            <v>1</v>
          </cell>
          <cell r="U13">
            <v>2</v>
          </cell>
          <cell r="V13">
            <v>0.15789473684210525</v>
          </cell>
        </row>
        <row r="14">
          <cell r="Q14">
            <v>130</v>
          </cell>
          <cell r="R14">
            <v>3</v>
          </cell>
          <cell r="S14">
            <v>43.333333333333336</v>
          </cell>
          <cell r="T14">
            <v>2</v>
          </cell>
          <cell r="V14">
            <v>0.10526315789473684</v>
          </cell>
        </row>
        <row r="15">
          <cell r="Q15">
            <v>655</v>
          </cell>
          <cell r="R15">
            <v>8</v>
          </cell>
          <cell r="S15">
            <v>81.875</v>
          </cell>
          <cell r="U15">
            <v>2</v>
          </cell>
          <cell r="V15">
            <v>0.10526315789473684</v>
          </cell>
        </row>
        <row r="16">
          <cell r="Q16">
            <v>90</v>
          </cell>
          <cell r="R16">
            <v>2</v>
          </cell>
          <cell r="S16">
            <v>45</v>
          </cell>
          <cell r="T16">
            <v>1</v>
          </cell>
          <cell r="V16">
            <v>5.2631578947368418E-2</v>
          </cell>
        </row>
        <row r="17">
          <cell r="Q17">
            <v>595</v>
          </cell>
          <cell r="R17">
            <v>8</v>
          </cell>
          <cell r="S17">
            <v>74.375</v>
          </cell>
          <cell r="V17">
            <v>0</v>
          </cell>
        </row>
        <row r="18">
          <cell r="Q18">
            <v>65</v>
          </cell>
          <cell r="R18">
            <v>1</v>
          </cell>
          <cell r="S18">
            <v>65</v>
          </cell>
        </row>
        <row r="19">
          <cell r="Q19">
            <v>700</v>
          </cell>
          <cell r="R19">
            <v>11</v>
          </cell>
          <cell r="S19">
            <v>63.636363636363633</v>
          </cell>
          <cell r="T19">
            <v>1</v>
          </cell>
          <cell r="U19">
            <v>5</v>
          </cell>
          <cell r="V19">
            <v>0.31578947368421051</v>
          </cell>
        </row>
        <row r="20">
          <cell r="Q20">
            <v>30</v>
          </cell>
          <cell r="R20">
            <v>1</v>
          </cell>
          <cell r="S20">
            <v>30</v>
          </cell>
        </row>
        <row r="21">
          <cell r="Q21">
            <v>695</v>
          </cell>
          <cell r="R21">
            <v>9</v>
          </cell>
          <cell r="S21">
            <v>77.222222222222229</v>
          </cell>
        </row>
        <row r="22">
          <cell r="Q22">
            <v>125</v>
          </cell>
          <cell r="R22">
            <v>2</v>
          </cell>
          <cell r="S22">
            <v>62.5</v>
          </cell>
        </row>
        <row r="23">
          <cell r="Q23">
            <v>270</v>
          </cell>
          <cell r="R23">
            <v>3</v>
          </cell>
          <cell r="S23">
            <v>90</v>
          </cell>
        </row>
        <row r="24">
          <cell r="Q24">
            <v>920</v>
          </cell>
          <cell r="R24">
            <v>11</v>
          </cell>
          <cell r="S24">
            <v>83.63636363636364</v>
          </cell>
          <cell r="V24">
            <v>0</v>
          </cell>
        </row>
        <row r="25">
          <cell r="Q25">
            <v>90</v>
          </cell>
          <cell r="R25">
            <v>1</v>
          </cell>
          <cell r="S25">
            <v>90</v>
          </cell>
          <cell r="T25">
            <v>1</v>
          </cell>
        </row>
        <row r="26">
          <cell r="Q26">
            <v>210</v>
          </cell>
          <cell r="R26">
            <v>5</v>
          </cell>
          <cell r="S26">
            <v>42</v>
          </cell>
        </row>
        <row r="27">
          <cell r="Q27">
            <v>180</v>
          </cell>
          <cell r="R27">
            <v>2</v>
          </cell>
          <cell r="S27">
            <v>90</v>
          </cell>
          <cell r="T27">
            <v>5</v>
          </cell>
          <cell r="V27">
            <v>0.26315789473684209</v>
          </cell>
        </row>
        <row r="28">
          <cell r="Q28">
            <v>55</v>
          </cell>
          <cell r="R28">
            <v>1</v>
          </cell>
          <cell r="S28">
            <v>55</v>
          </cell>
        </row>
        <row r="29">
          <cell r="Q29">
            <v>45</v>
          </cell>
          <cell r="R29">
            <v>1</v>
          </cell>
          <cell r="S29">
            <v>45</v>
          </cell>
        </row>
        <row r="30">
          <cell r="Q30">
            <v>80</v>
          </cell>
          <cell r="R30">
            <v>1</v>
          </cell>
          <cell r="S30">
            <v>80</v>
          </cell>
        </row>
        <row r="31">
          <cell r="Q31">
            <v>225</v>
          </cell>
          <cell r="R31">
            <v>3</v>
          </cell>
          <cell r="S31">
            <v>75</v>
          </cell>
          <cell r="T31">
            <v>1</v>
          </cell>
          <cell r="V31">
            <v>5.2631578947368418E-2</v>
          </cell>
        </row>
        <row r="32">
          <cell r="Q32">
            <v>80</v>
          </cell>
          <cell r="R32">
            <v>2</v>
          </cell>
          <cell r="S32">
            <v>40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"/>
  <sheetViews>
    <sheetView tabSelected="1" zoomScale="70" zoomScaleNormal="70" workbookViewId="0">
      <selection activeCell="A4" sqref="A4:A45"/>
    </sheetView>
  </sheetViews>
  <sheetFormatPr baseColWidth="10" defaultRowHeight="15"/>
  <cols>
    <col min="2" max="2" width="18.7109375" bestFit="1" customWidth="1"/>
    <col min="3" max="3" width="14.42578125" bestFit="1" customWidth="1"/>
    <col min="9" max="9" width="16" bestFit="1" customWidth="1"/>
  </cols>
  <sheetData>
    <row r="1" spans="1:22" ht="24" thickBot="1">
      <c r="A1" s="22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0"/>
    </row>
    <row r="2" spans="1:22">
      <c r="A2" s="12"/>
      <c r="B2" s="11"/>
      <c r="C2" s="10"/>
      <c r="D2" s="9" t="s">
        <v>76</v>
      </c>
      <c r="E2" s="8"/>
      <c r="F2" s="8"/>
      <c r="G2" s="8"/>
      <c r="H2" s="8"/>
      <c r="I2" s="7"/>
      <c r="J2" s="6" t="s">
        <v>75</v>
      </c>
      <c r="K2" s="5"/>
      <c r="L2" s="5"/>
      <c r="M2" s="5"/>
      <c r="N2" s="5"/>
      <c r="O2" s="4"/>
      <c r="P2" s="3" t="s">
        <v>74</v>
      </c>
      <c r="Q2" s="2"/>
      <c r="R2" s="2"/>
      <c r="S2" s="2"/>
      <c r="T2" s="2"/>
      <c r="U2" s="2"/>
      <c r="V2" s="1"/>
    </row>
    <row r="3" spans="1:22" ht="60">
      <c r="A3" s="12"/>
      <c r="B3" s="19" t="s">
        <v>85</v>
      </c>
      <c r="C3" s="19" t="s">
        <v>84</v>
      </c>
      <c r="D3" s="17" t="s">
        <v>83</v>
      </c>
      <c r="E3" s="17" t="s">
        <v>82</v>
      </c>
      <c r="F3" s="17" t="s">
        <v>81</v>
      </c>
      <c r="G3" s="18" t="s">
        <v>80</v>
      </c>
      <c r="H3" s="18" t="s">
        <v>79</v>
      </c>
      <c r="I3" s="17" t="s">
        <v>77</v>
      </c>
      <c r="J3" s="15" t="s">
        <v>83</v>
      </c>
      <c r="K3" s="15" t="s">
        <v>82</v>
      </c>
      <c r="L3" s="15" t="s">
        <v>81</v>
      </c>
      <c r="M3" s="16" t="s">
        <v>80</v>
      </c>
      <c r="N3" s="16" t="s">
        <v>79</v>
      </c>
      <c r="O3" s="15" t="s">
        <v>77</v>
      </c>
      <c r="P3" s="13" t="s">
        <v>83</v>
      </c>
      <c r="Q3" s="13" t="s">
        <v>82</v>
      </c>
      <c r="R3" s="13" t="s">
        <v>81</v>
      </c>
      <c r="S3" s="14" t="s">
        <v>80</v>
      </c>
      <c r="T3" s="14" t="s">
        <v>79</v>
      </c>
      <c r="U3" s="14" t="s">
        <v>78</v>
      </c>
      <c r="V3" s="13" t="s">
        <v>77</v>
      </c>
    </row>
    <row r="4" spans="1:22" ht="20.100000000000001" customHeight="1">
      <c r="A4" s="23">
        <v>1</v>
      </c>
      <c r="B4" s="24" t="s">
        <v>70</v>
      </c>
      <c r="C4" s="24" t="s">
        <v>69</v>
      </c>
      <c r="D4" s="25">
        <f>[1]Avant!Q5</f>
        <v>1025</v>
      </c>
      <c r="E4" s="25">
        <f>[1]Avant!R5</f>
        <v>12</v>
      </c>
      <c r="F4" s="26">
        <f>[1]Avant!S5</f>
        <v>85.416666666666671</v>
      </c>
      <c r="G4" s="25">
        <f>[1]Avant!T5</f>
        <v>0</v>
      </c>
      <c r="H4" s="25">
        <f>[1]Avant!U5</f>
        <v>2</v>
      </c>
      <c r="I4" s="27">
        <f>[1]Avant!V5</f>
        <v>9.0909090909090912E-2</v>
      </c>
      <c r="J4" s="25">
        <f>[1]Apres!Q6</f>
        <v>1100</v>
      </c>
      <c r="K4" s="25">
        <f>[1]Apres!R6</f>
        <v>13</v>
      </c>
      <c r="L4" s="26">
        <f>[1]Apres!S6</f>
        <v>84.615384615384613</v>
      </c>
      <c r="M4" s="25">
        <f>[1]Apres!T6</f>
        <v>0</v>
      </c>
      <c r="N4" s="25">
        <f>[1]Apres!U6</f>
        <v>0</v>
      </c>
      <c r="O4" s="28">
        <f>[1]Apres!V6</f>
        <v>0</v>
      </c>
      <c r="P4" s="23">
        <f>D4+J4</f>
        <v>2125</v>
      </c>
      <c r="Q4" s="23">
        <f>E4+K4</f>
        <v>25</v>
      </c>
      <c r="R4" s="29">
        <f>P4/Q4</f>
        <v>85</v>
      </c>
      <c r="S4" s="23">
        <f>G4+M4</f>
        <v>0</v>
      </c>
      <c r="T4" s="23">
        <f>H4+N4</f>
        <v>2</v>
      </c>
      <c r="U4" s="29">
        <f>P4/(SUM(S4+T4))</f>
        <v>1062.5</v>
      </c>
      <c r="V4" s="30">
        <f>SUM(T4+S4)/SUM(buts)</f>
        <v>5.128205128205128E-2</v>
      </c>
    </row>
    <row r="5" spans="1:22" ht="20.100000000000001" customHeight="1">
      <c r="A5" s="23">
        <v>2</v>
      </c>
      <c r="B5" s="31" t="s">
        <v>71</v>
      </c>
      <c r="C5" s="31" t="s">
        <v>11</v>
      </c>
      <c r="D5" s="25">
        <f>[1]Avant!Q4</f>
        <v>1125</v>
      </c>
      <c r="E5" s="25">
        <f>[1]Avant!R4</f>
        <v>13</v>
      </c>
      <c r="F5" s="26">
        <f>[1]Avant!S4</f>
        <v>86.538461538461533</v>
      </c>
      <c r="G5" s="25">
        <f>[1]Avant!T4</f>
        <v>0</v>
      </c>
      <c r="H5" s="25">
        <f>[1]Avant!U4</f>
        <v>0</v>
      </c>
      <c r="I5" s="27">
        <f>[1]Avant!V4</f>
        <v>0</v>
      </c>
      <c r="J5" s="25">
        <f>[1]Apres!Q5</f>
        <v>900</v>
      </c>
      <c r="K5" s="25">
        <f>[1]Apres!R5</f>
        <v>10</v>
      </c>
      <c r="L5" s="26">
        <f>[1]Apres!S5</f>
        <v>90</v>
      </c>
      <c r="M5" s="25">
        <f>[1]Apres!T5</f>
        <v>0</v>
      </c>
      <c r="N5" s="25">
        <f>[1]Apres!U5</f>
        <v>1</v>
      </c>
      <c r="O5" s="28">
        <f>[1]Apres!V5</f>
        <v>5.2631578947368418E-2</v>
      </c>
      <c r="P5" s="23">
        <f>D5+J5</f>
        <v>2025</v>
      </c>
      <c r="Q5" s="23">
        <f>E5+K5</f>
        <v>23</v>
      </c>
      <c r="R5" s="29">
        <f>P5/Q5</f>
        <v>88.043478260869563</v>
      </c>
      <c r="S5" s="23">
        <f>G5+M5</f>
        <v>0</v>
      </c>
      <c r="T5" s="23">
        <f>H5+N5</f>
        <v>1</v>
      </c>
      <c r="U5" s="29">
        <f>P5/(SUM(S5+T5))</f>
        <v>2025</v>
      </c>
      <c r="V5" s="30">
        <f>SUM(T5+S5)/SUM(buts)</f>
        <v>2.564102564102564E-2</v>
      </c>
    </row>
    <row r="6" spans="1:22" ht="20.100000000000001" customHeight="1">
      <c r="A6" s="23">
        <v>3</v>
      </c>
      <c r="B6" s="31" t="s">
        <v>64</v>
      </c>
      <c r="C6" s="31" t="s">
        <v>63</v>
      </c>
      <c r="D6" s="25">
        <f>[1]Avant!Q8</f>
        <v>770</v>
      </c>
      <c r="E6" s="25">
        <f>[1]Avant!R8</f>
        <v>11</v>
      </c>
      <c r="F6" s="26">
        <f>[1]Avant!S8</f>
        <v>70</v>
      </c>
      <c r="G6" s="25">
        <f>[1]Avant!T8</f>
        <v>0</v>
      </c>
      <c r="H6" s="25">
        <f>[1]Avant!U8</f>
        <v>0</v>
      </c>
      <c r="I6" s="27">
        <f>[1]Avant!V8</f>
        <v>0</v>
      </c>
      <c r="J6" s="25">
        <f>[1]Apres!Q9</f>
        <v>1150</v>
      </c>
      <c r="K6" s="25">
        <f>[1]Apres!R9</f>
        <v>13</v>
      </c>
      <c r="L6" s="26">
        <f>[1]Apres!S9</f>
        <v>88.461538461538467</v>
      </c>
      <c r="M6" s="25">
        <f>[1]Apres!T9</f>
        <v>0</v>
      </c>
      <c r="N6" s="25">
        <f>[1]Apres!U9</f>
        <v>0</v>
      </c>
      <c r="O6" s="28">
        <f>[1]Apres!V9</f>
        <v>0</v>
      </c>
      <c r="P6" s="23">
        <f>D6+J6</f>
        <v>1920</v>
      </c>
      <c r="Q6" s="23">
        <f>E6+K6</f>
        <v>24</v>
      </c>
      <c r="R6" s="29">
        <f>P6/Q6</f>
        <v>80</v>
      </c>
      <c r="S6" s="23">
        <f>G6+M6</f>
        <v>0</v>
      </c>
      <c r="T6" s="23">
        <f>H6+N6</f>
        <v>0</v>
      </c>
      <c r="U6" s="29">
        <v>0</v>
      </c>
      <c r="V6" s="30">
        <f>SUM(T6+S6)/SUM(buts)</f>
        <v>0</v>
      </c>
    </row>
    <row r="7" spans="1:22" ht="20.100000000000001" customHeight="1">
      <c r="A7" s="23">
        <v>4</v>
      </c>
      <c r="B7" s="31" t="s">
        <v>73</v>
      </c>
      <c r="C7" s="31" t="s">
        <v>72</v>
      </c>
      <c r="D7" s="25">
        <f>[1]Avant!Q3</f>
        <v>1145</v>
      </c>
      <c r="E7" s="25">
        <f>[1]Avant!R3</f>
        <v>13</v>
      </c>
      <c r="F7" s="26">
        <f>[1]Avant!S3</f>
        <v>88.07692307692308</v>
      </c>
      <c r="G7" s="25">
        <f>[1]Avant!T3</f>
        <v>1</v>
      </c>
      <c r="H7" s="25">
        <f>[1]Avant!U3</f>
        <v>1</v>
      </c>
      <c r="I7" s="27">
        <f>[1]Avant!V3</f>
        <v>9.0909090909090912E-2</v>
      </c>
      <c r="J7" s="25">
        <f>[1]Apres!Q4</f>
        <v>770</v>
      </c>
      <c r="K7" s="25">
        <f>[1]Apres!R4</f>
        <v>11</v>
      </c>
      <c r="L7" s="26">
        <f>[1]Apres!S4</f>
        <v>70</v>
      </c>
      <c r="M7" s="25">
        <f>[1]Apres!T4</f>
        <v>1</v>
      </c>
      <c r="N7" s="25">
        <f>[1]Apres!U4</f>
        <v>0</v>
      </c>
      <c r="O7" s="28">
        <f>[1]Apres!V4</f>
        <v>5.2631578947368418E-2</v>
      </c>
      <c r="P7" s="23">
        <f>D7+J7</f>
        <v>1915</v>
      </c>
      <c r="Q7" s="23">
        <f>E7+K7</f>
        <v>24</v>
      </c>
      <c r="R7" s="29">
        <f>P7/Q7</f>
        <v>79.791666666666671</v>
      </c>
      <c r="S7" s="23">
        <f>G7+M7</f>
        <v>2</v>
      </c>
      <c r="T7" s="23">
        <f>H7+N7</f>
        <v>1</v>
      </c>
      <c r="U7" s="29">
        <f>P7/(SUM(S7+T7))</f>
        <v>638.33333333333337</v>
      </c>
      <c r="V7" s="30">
        <f>SUM(T7+S7)/SUM(buts)</f>
        <v>7.6923076923076927E-2</v>
      </c>
    </row>
    <row r="8" spans="1:22" ht="20.100000000000001" customHeight="1">
      <c r="A8" s="23">
        <v>5</v>
      </c>
      <c r="B8" s="31" t="s">
        <v>66</v>
      </c>
      <c r="C8" s="31" t="s">
        <v>65</v>
      </c>
      <c r="D8" s="25">
        <f>[1]Avant!Q7</f>
        <v>810</v>
      </c>
      <c r="E8" s="25">
        <f>[1]Avant!R7</f>
        <v>9</v>
      </c>
      <c r="F8" s="26">
        <f>[1]Avant!S7</f>
        <v>90</v>
      </c>
      <c r="G8" s="25">
        <f>[1]Avant!T7</f>
        <v>0</v>
      </c>
      <c r="H8" s="25">
        <f>[1]Avant!U7</f>
        <v>0</v>
      </c>
      <c r="I8" s="27">
        <f>[1]Avant!V7</f>
        <v>0</v>
      </c>
      <c r="J8" s="25">
        <f>[1]Apres!Q8</f>
        <v>785</v>
      </c>
      <c r="K8" s="25">
        <f>[1]Apres!R8</f>
        <v>11</v>
      </c>
      <c r="L8" s="26">
        <f>[1]Apres!S8</f>
        <v>71.36363636363636</v>
      </c>
      <c r="M8" s="25">
        <f>[1]Apres!T8</f>
        <v>0</v>
      </c>
      <c r="N8" s="25">
        <f>[1]Apres!U8</f>
        <v>1</v>
      </c>
      <c r="O8" s="28">
        <f>[1]Apres!V8</f>
        <v>5.2631578947368418E-2</v>
      </c>
      <c r="P8" s="23">
        <f>D8+J8</f>
        <v>1595</v>
      </c>
      <c r="Q8" s="23">
        <f>E8+K8</f>
        <v>20</v>
      </c>
      <c r="R8" s="29">
        <f>P8/Q8</f>
        <v>79.75</v>
      </c>
      <c r="S8" s="23">
        <f>G8+M8</f>
        <v>0</v>
      </c>
      <c r="T8" s="23">
        <f>H8+N8</f>
        <v>1</v>
      </c>
      <c r="U8" s="29">
        <f>P8/(SUM(S8+T8))</f>
        <v>1595</v>
      </c>
      <c r="V8" s="30">
        <f>SUM(T8+S8)/SUM(buts)</f>
        <v>2.564102564102564E-2</v>
      </c>
    </row>
    <row r="9" spans="1:22" ht="20.100000000000001" customHeight="1">
      <c r="A9" s="23">
        <v>6</v>
      </c>
      <c r="B9" s="32" t="s">
        <v>62</v>
      </c>
      <c r="C9" s="32" t="s">
        <v>61</v>
      </c>
      <c r="D9" s="25">
        <f>[1]Avant!Q9</f>
        <v>680</v>
      </c>
      <c r="E9" s="25">
        <f>[1]Avant!R9</f>
        <v>11</v>
      </c>
      <c r="F9" s="26">
        <f>[1]Avant!S9</f>
        <v>61.81818181818182</v>
      </c>
      <c r="G9" s="25">
        <f>[1]Avant!T9</f>
        <v>6</v>
      </c>
      <c r="H9" s="25">
        <f>[1]Avant!U9</f>
        <v>0</v>
      </c>
      <c r="I9" s="27">
        <f>[1]Avant!V9</f>
        <v>0.27272727272727271</v>
      </c>
      <c r="J9" s="25">
        <f>[1]Apres!Q10</f>
        <v>735</v>
      </c>
      <c r="K9" s="25">
        <f>[1]Apres!R10</f>
        <v>12</v>
      </c>
      <c r="L9" s="26">
        <f>[1]Apres!S10</f>
        <v>61.25</v>
      </c>
      <c r="M9" s="25">
        <f>[1]Apres!T10</f>
        <v>3</v>
      </c>
      <c r="N9" s="25">
        <f>[1]Apres!U10</f>
        <v>2</v>
      </c>
      <c r="O9" s="28">
        <f>[1]Apres!V10</f>
        <v>0.26315789473684209</v>
      </c>
      <c r="P9" s="23">
        <f>D9+J9</f>
        <v>1415</v>
      </c>
      <c r="Q9" s="23">
        <f>E9+K9</f>
        <v>23</v>
      </c>
      <c r="R9" s="29">
        <f>P9/Q9</f>
        <v>61.521739130434781</v>
      </c>
      <c r="S9" s="23">
        <f>G9+M9</f>
        <v>9</v>
      </c>
      <c r="T9" s="23">
        <f>H9+N9</f>
        <v>2</v>
      </c>
      <c r="U9" s="29">
        <f>P9/(SUM(S9+T9))</f>
        <v>128.63636363636363</v>
      </c>
      <c r="V9" s="30">
        <f>SUM(T9+S9)/SUM(buts)</f>
        <v>0.28205128205128205</v>
      </c>
    </row>
    <row r="10" spans="1:22" ht="20.100000000000001" customHeight="1">
      <c r="A10" s="23">
        <v>7</v>
      </c>
      <c r="B10" s="31" t="s">
        <v>58</v>
      </c>
      <c r="C10" s="31" t="s">
        <v>57</v>
      </c>
      <c r="D10" s="25">
        <f>[1]Avant!Q12</f>
        <v>610</v>
      </c>
      <c r="E10" s="25">
        <f>[1]Avant!R12</f>
        <v>10</v>
      </c>
      <c r="F10" s="26">
        <f>[1]Avant!S12</f>
        <v>61</v>
      </c>
      <c r="G10" s="25">
        <f>[1]Avant!T12</f>
        <v>3</v>
      </c>
      <c r="H10" s="25">
        <f>[1]Avant!U12</f>
        <v>3</v>
      </c>
      <c r="I10" s="27">
        <f>[1]Avant!V12</f>
        <v>0.27272727272727271</v>
      </c>
      <c r="J10" s="25">
        <f>[1]Apres!Q13</f>
        <v>730</v>
      </c>
      <c r="K10" s="25">
        <f>[1]Apres!R13</f>
        <v>12</v>
      </c>
      <c r="L10" s="26">
        <f>[1]Apres!S13</f>
        <v>60.833333333333336</v>
      </c>
      <c r="M10" s="25">
        <f>[1]Apres!T13</f>
        <v>1</v>
      </c>
      <c r="N10" s="25">
        <f>[1]Apres!U13</f>
        <v>2</v>
      </c>
      <c r="O10" s="28">
        <f>[1]Apres!V13</f>
        <v>0.15789473684210525</v>
      </c>
      <c r="P10" s="23">
        <f>D10+J10</f>
        <v>1340</v>
      </c>
      <c r="Q10" s="23">
        <f>E10+K10</f>
        <v>22</v>
      </c>
      <c r="R10" s="29">
        <f>P10/Q10</f>
        <v>60.909090909090907</v>
      </c>
      <c r="S10" s="23">
        <f>G10+M10</f>
        <v>4</v>
      </c>
      <c r="T10" s="23">
        <f>H10+N10</f>
        <v>5</v>
      </c>
      <c r="U10" s="29">
        <f>P10/(SUM(S10+T10))</f>
        <v>148.88888888888889</v>
      </c>
      <c r="V10" s="30">
        <f>SUM(T10+S10)/SUM(buts)</f>
        <v>0.23076923076923078</v>
      </c>
    </row>
    <row r="11" spans="1:22" ht="20.100000000000001" customHeight="1">
      <c r="A11" s="23">
        <v>8</v>
      </c>
      <c r="B11" s="31" t="s">
        <v>59</v>
      </c>
      <c r="C11" s="31" t="s">
        <v>44</v>
      </c>
      <c r="D11" s="25">
        <f>[1]Avant!Q11</f>
        <v>640</v>
      </c>
      <c r="E11" s="25">
        <f>[1]Avant!R11</f>
        <v>9</v>
      </c>
      <c r="F11" s="26">
        <f>[1]Avant!S11</f>
        <v>71.111111111111114</v>
      </c>
      <c r="G11" s="25">
        <f>[1]Avant!T11</f>
        <v>0</v>
      </c>
      <c r="H11" s="25">
        <f>[1]Avant!U11</f>
        <v>0</v>
      </c>
      <c r="I11" s="27">
        <f>[1]Avant!V11</f>
        <v>0</v>
      </c>
      <c r="J11" s="25">
        <f>[1]Apres!Q12</f>
        <v>610</v>
      </c>
      <c r="K11" s="25">
        <f>[1]Apres!R12</f>
        <v>9</v>
      </c>
      <c r="L11" s="26">
        <f>[1]Apres!S12</f>
        <v>67.777777777777771</v>
      </c>
      <c r="M11" s="25">
        <f>[1]Apres!T12</f>
        <v>2</v>
      </c>
      <c r="N11" s="25">
        <f>[1]Apres!U12</f>
        <v>0</v>
      </c>
      <c r="O11" s="28">
        <f>[1]Apres!V12</f>
        <v>0.10526315789473684</v>
      </c>
      <c r="P11" s="23">
        <f>D11+J11</f>
        <v>1250</v>
      </c>
      <c r="Q11" s="23">
        <f>E11+K11</f>
        <v>18</v>
      </c>
      <c r="R11" s="29">
        <f>P11/Q11</f>
        <v>69.444444444444443</v>
      </c>
      <c r="S11" s="23">
        <f>G11+M11</f>
        <v>2</v>
      </c>
      <c r="T11" s="23">
        <f>H11+N11</f>
        <v>0</v>
      </c>
      <c r="U11" s="29">
        <f>P11/(SUM(S11+T11))</f>
        <v>625</v>
      </c>
      <c r="V11" s="30">
        <f>SUM(T11+S11)/SUM(buts)</f>
        <v>5.128205128205128E-2</v>
      </c>
    </row>
    <row r="12" spans="1:22" ht="20.100000000000001" customHeight="1">
      <c r="A12" s="23">
        <v>9</v>
      </c>
      <c r="B12" s="31" t="s">
        <v>54</v>
      </c>
      <c r="C12" s="31" t="s">
        <v>53</v>
      </c>
      <c r="D12" s="25">
        <f>[1]Avant!Q14</f>
        <v>445</v>
      </c>
      <c r="E12" s="25">
        <f>[1]Avant!R14</f>
        <v>6</v>
      </c>
      <c r="F12" s="26">
        <f>[1]Avant!S14</f>
        <v>74.166666666666671</v>
      </c>
      <c r="G12" s="25">
        <f>[1]Avant!T14</f>
        <v>1</v>
      </c>
      <c r="H12" s="25">
        <f>[1]Avant!U14</f>
        <v>3</v>
      </c>
      <c r="I12" s="27">
        <f>[1]Avant!V14</f>
        <v>0.18181818181818182</v>
      </c>
      <c r="J12" s="25">
        <f>[1]Apres!Q15</f>
        <v>655</v>
      </c>
      <c r="K12" s="25">
        <f>[1]Apres!R15</f>
        <v>8</v>
      </c>
      <c r="L12" s="26">
        <f>[1]Apres!S15</f>
        <v>81.875</v>
      </c>
      <c r="M12" s="25">
        <f>[1]Apres!T15</f>
        <v>0</v>
      </c>
      <c r="N12" s="25">
        <f>[1]Apres!U15</f>
        <v>2</v>
      </c>
      <c r="O12" s="28">
        <f>[1]Apres!V15</f>
        <v>0.10526315789473684</v>
      </c>
      <c r="P12" s="23">
        <f>D12+J12</f>
        <v>1100</v>
      </c>
      <c r="Q12" s="23">
        <f>E12+K12</f>
        <v>14</v>
      </c>
      <c r="R12" s="29">
        <f>P12/Q12</f>
        <v>78.571428571428569</v>
      </c>
      <c r="S12" s="23">
        <f>G12+M12</f>
        <v>1</v>
      </c>
      <c r="T12" s="23">
        <f>H12+N12</f>
        <v>5</v>
      </c>
      <c r="U12" s="29">
        <f>P12/(SUM(S12+T12))</f>
        <v>183.33333333333334</v>
      </c>
      <c r="V12" s="30">
        <f>SUM(T12+S12)/SUM(buts)</f>
        <v>0.15384615384615385</v>
      </c>
    </row>
    <row r="13" spans="1:22" ht="20.100000000000001" customHeight="1">
      <c r="A13" s="23">
        <v>10</v>
      </c>
      <c r="B13" s="33" t="s">
        <v>39</v>
      </c>
      <c r="C13" s="33" t="s">
        <v>38</v>
      </c>
      <c r="D13" s="25">
        <f>[1]Avant!Q23</f>
        <v>170</v>
      </c>
      <c r="E13" s="25">
        <f>[1]Avant!R23</f>
        <v>2</v>
      </c>
      <c r="F13" s="26">
        <f>[1]Avant!S23</f>
        <v>85</v>
      </c>
      <c r="G13" s="25">
        <f>[1]Avant!T23</f>
        <v>0</v>
      </c>
      <c r="H13" s="25">
        <f>[1]Avant!U23</f>
        <v>1</v>
      </c>
      <c r="I13" s="27">
        <f>[1]Avant!V23</f>
        <v>4.5454545454545456E-2</v>
      </c>
      <c r="J13" s="25">
        <f>[1]Apres!Q24</f>
        <v>920</v>
      </c>
      <c r="K13" s="25">
        <f>[1]Apres!R24</f>
        <v>11</v>
      </c>
      <c r="L13" s="26">
        <f>[1]Apres!S24</f>
        <v>83.63636363636364</v>
      </c>
      <c r="M13" s="25">
        <f>[1]Apres!T24</f>
        <v>0</v>
      </c>
      <c r="N13" s="25">
        <f>[1]Apres!U24</f>
        <v>0</v>
      </c>
      <c r="O13" s="28">
        <f>[1]Apres!V24</f>
        <v>0</v>
      </c>
      <c r="P13" s="23">
        <f>D13+J13</f>
        <v>1090</v>
      </c>
      <c r="Q13" s="23">
        <f>E13+K13</f>
        <v>13</v>
      </c>
      <c r="R13" s="29">
        <f>P13/Q13</f>
        <v>83.84615384615384</v>
      </c>
      <c r="S13" s="23">
        <f>G13+M13</f>
        <v>0</v>
      </c>
      <c r="T13" s="23">
        <f>H13+N13</f>
        <v>1</v>
      </c>
      <c r="U13" s="29">
        <f>P13/(SUM(S13+T13))</f>
        <v>1090</v>
      </c>
      <c r="V13" s="30">
        <f>SUM(T13+S13)/SUM(buts)</f>
        <v>2.564102564102564E-2</v>
      </c>
    </row>
    <row r="14" spans="1:22" ht="20.100000000000001" customHeight="1">
      <c r="A14" s="23">
        <v>11</v>
      </c>
      <c r="B14" s="33" t="s">
        <v>50</v>
      </c>
      <c r="C14" s="33" t="s">
        <v>13</v>
      </c>
      <c r="D14" s="25">
        <f>[1]Avant!Q16</f>
        <v>405</v>
      </c>
      <c r="E14" s="25">
        <f>[1]Avant!R16</f>
        <v>5</v>
      </c>
      <c r="F14" s="26">
        <f>[1]Avant!S16</f>
        <v>81</v>
      </c>
      <c r="G14" s="25">
        <f>[1]Avant!T16</f>
        <v>1</v>
      </c>
      <c r="H14" s="25">
        <f>[1]Avant!U16</f>
        <v>0</v>
      </c>
      <c r="I14" s="27">
        <f>[1]Avant!V16</f>
        <v>4.5454545454545456E-2</v>
      </c>
      <c r="J14" s="25">
        <f>[1]Apres!Q17</f>
        <v>595</v>
      </c>
      <c r="K14" s="25">
        <f>[1]Apres!R17</f>
        <v>8</v>
      </c>
      <c r="L14" s="26">
        <f>[1]Apres!S17</f>
        <v>74.375</v>
      </c>
      <c r="M14" s="25">
        <f>[1]Apres!T17</f>
        <v>0</v>
      </c>
      <c r="N14" s="25">
        <f>[1]Apres!U17</f>
        <v>0</v>
      </c>
      <c r="O14" s="28">
        <f>[1]Apres!V17</f>
        <v>0</v>
      </c>
      <c r="P14" s="23">
        <f>D14+J14</f>
        <v>1000</v>
      </c>
      <c r="Q14" s="23">
        <f>E14+K14</f>
        <v>13</v>
      </c>
      <c r="R14" s="29">
        <f>P14/Q14</f>
        <v>76.92307692307692</v>
      </c>
      <c r="S14" s="23">
        <f>G14+M14</f>
        <v>1</v>
      </c>
      <c r="T14" s="23">
        <f>H14+N14</f>
        <v>0</v>
      </c>
      <c r="U14" s="29">
        <f>P14/(SUM(S14+T14))</f>
        <v>1000</v>
      </c>
      <c r="V14" s="30">
        <f>SUM(T14+S14)/SUM(buts)</f>
        <v>2.564102564102564E-2</v>
      </c>
    </row>
    <row r="15" spans="1:22" ht="20.100000000000001" customHeight="1">
      <c r="A15" s="23">
        <v>12</v>
      </c>
      <c r="B15" s="33" t="s">
        <v>47</v>
      </c>
      <c r="C15" s="32" t="s">
        <v>46</v>
      </c>
      <c r="D15" s="25">
        <f>[1]Avant!Q18</f>
        <v>275</v>
      </c>
      <c r="E15" s="25">
        <f>[1]Avant!R18</f>
        <v>4</v>
      </c>
      <c r="F15" s="26">
        <f>[1]Avant!S18</f>
        <v>68.75</v>
      </c>
      <c r="G15" s="25">
        <f>[1]Avant!T18</f>
        <v>0</v>
      </c>
      <c r="H15" s="25">
        <f>[1]Avant!U18</f>
        <v>2</v>
      </c>
      <c r="I15" s="27">
        <f>[1]Avant!V18</f>
        <v>9.0909090909090912E-2</v>
      </c>
      <c r="J15" s="25">
        <f>[1]Apres!Q19</f>
        <v>700</v>
      </c>
      <c r="K15" s="25">
        <f>[1]Apres!R19</f>
        <v>11</v>
      </c>
      <c r="L15" s="26">
        <f>[1]Apres!S19</f>
        <v>63.636363636363633</v>
      </c>
      <c r="M15" s="25">
        <f>[1]Apres!T19</f>
        <v>1</v>
      </c>
      <c r="N15" s="25">
        <f>[1]Apres!U19</f>
        <v>5</v>
      </c>
      <c r="O15" s="28">
        <f>[1]Apres!V19</f>
        <v>0.31578947368421051</v>
      </c>
      <c r="P15" s="23">
        <f>D15+J15</f>
        <v>975</v>
      </c>
      <c r="Q15" s="23">
        <f>E15+K15</f>
        <v>15</v>
      </c>
      <c r="R15" s="29">
        <f>P15/Q15</f>
        <v>65</v>
      </c>
      <c r="S15" s="23">
        <f>G15+M15</f>
        <v>1</v>
      </c>
      <c r="T15" s="23">
        <f>H15+N15</f>
        <v>7</v>
      </c>
      <c r="U15" s="29">
        <f>P15/(SUM(S15+T15))</f>
        <v>121.875</v>
      </c>
      <c r="V15" s="30">
        <f>SUM(T15+S15)/SUM(buts)</f>
        <v>0.20512820512820512</v>
      </c>
    </row>
    <row r="16" spans="1:22" ht="20.100000000000001" customHeight="1">
      <c r="A16" s="23">
        <v>13</v>
      </c>
      <c r="B16" s="31" t="s">
        <v>68</v>
      </c>
      <c r="C16" s="31" t="s">
        <v>67</v>
      </c>
      <c r="D16" s="25">
        <f>[1]Avant!Q6</f>
        <v>870</v>
      </c>
      <c r="E16" s="25">
        <f>[1]Avant!R6</f>
        <v>10</v>
      </c>
      <c r="F16" s="26">
        <f>[1]Avant!S6</f>
        <v>87</v>
      </c>
      <c r="G16" s="25">
        <f>[1]Avant!T6</f>
        <v>1</v>
      </c>
      <c r="H16" s="25">
        <f>[1]Avant!U6</f>
        <v>1</v>
      </c>
      <c r="I16" s="27">
        <f>[1]Avant!V6</f>
        <v>9.0909090909090912E-2</v>
      </c>
      <c r="J16" s="25"/>
      <c r="K16" s="25"/>
      <c r="L16" s="26"/>
      <c r="M16" s="25"/>
      <c r="N16" s="25"/>
      <c r="O16" s="28"/>
      <c r="P16" s="23">
        <f>D16+J16</f>
        <v>870</v>
      </c>
      <c r="Q16" s="23">
        <f>E16+K16</f>
        <v>10</v>
      </c>
      <c r="R16" s="29">
        <f>P16/Q16</f>
        <v>87</v>
      </c>
      <c r="S16" s="23">
        <f>G16+M16</f>
        <v>1</v>
      </c>
      <c r="T16" s="23">
        <f>H16+N16</f>
        <v>1</v>
      </c>
      <c r="U16" s="29">
        <f>P16/(SUM(S16+T16))</f>
        <v>435</v>
      </c>
      <c r="V16" s="30">
        <f>SUM(T16+S16)/SUM(buts)</f>
        <v>5.128205128205128E-2</v>
      </c>
    </row>
    <row r="17" spans="1:22" ht="20.100000000000001" customHeight="1">
      <c r="A17" s="23">
        <v>14</v>
      </c>
      <c r="B17" s="31" t="s">
        <v>60</v>
      </c>
      <c r="C17" s="31" t="s">
        <v>11</v>
      </c>
      <c r="D17" s="25">
        <f>[1]Avant!Q10</f>
        <v>665</v>
      </c>
      <c r="E17" s="25">
        <f>[1]Avant!R10</f>
        <v>9</v>
      </c>
      <c r="F17" s="26">
        <f>[1]Avant!S10</f>
        <v>73.888888888888886</v>
      </c>
      <c r="G17" s="25">
        <f>[1]Avant!T10</f>
        <v>0</v>
      </c>
      <c r="H17" s="25">
        <f>[1]Avant!U10</f>
        <v>0</v>
      </c>
      <c r="I17" s="27">
        <f>[1]Avant!V10</f>
        <v>0</v>
      </c>
      <c r="J17" s="25">
        <f>[1]Apres!Q11</f>
        <v>150</v>
      </c>
      <c r="K17" s="25">
        <f>[1]Apres!R11</f>
        <v>3</v>
      </c>
      <c r="L17" s="26">
        <f>[1]Apres!S11</f>
        <v>50</v>
      </c>
      <c r="M17" s="25">
        <f>[1]Apres!T11</f>
        <v>0</v>
      </c>
      <c r="N17" s="25">
        <f>[1]Apres!U11</f>
        <v>0</v>
      </c>
      <c r="O17" s="28">
        <f>[1]Apres!V11</f>
        <v>0</v>
      </c>
      <c r="P17" s="23">
        <f>D17+J17</f>
        <v>815</v>
      </c>
      <c r="Q17" s="23">
        <f>E17+K17</f>
        <v>12</v>
      </c>
      <c r="R17" s="29">
        <f>P17/Q17</f>
        <v>67.916666666666671</v>
      </c>
      <c r="S17" s="23">
        <f>G17+M17</f>
        <v>0</v>
      </c>
      <c r="T17" s="23">
        <f>H17+N17</f>
        <v>0</v>
      </c>
      <c r="U17" s="29">
        <v>0</v>
      </c>
      <c r="V17" s="30">
        <f>SUM(T17+S17)/SUM(buts)</f>
        <v>0</v>
      </c>
    </row>
    <row r="18" spans="1:22" ht="20.100000000000001" customHeight="1">
      <c r="A18" s="23">
        <v>15</v>
      </c>
      <c r="B18" s="33" t="s">
        <v>37</v>
      </c>
      <c r="C18" s="33" t="s">
        <v>36</v>
      </c>
      <c r="D18" s="25">
        <f>[1]Avant!Q24</f>
        <v>140</v>
      </c>
      <c r="E18" s="25">
        <f>[1]Avant!R24</f>
        <v>2</v>
      </c>
      <c r="F18" s="26">
        <f>[1]Avant!S24</f>
        <v>70</v>
      </c>
      <c r="G18" s="25">
        <f>[1]Avant!T24</f>
        <v>1</v>
      </c>
      <c r="H18" s="25">
        <f>[1]Avant!U24</f>
        <v>2</v>
      </c>
      <c r="I18" s="27">
        <f>[1]Avant!V24</f>
        <v>0.13636363636363635</v>
      </c>
      <c r="J18" s="25">
        <f>[1]Apres!Q7</f>
        <v>665</v>
      </c>
      <c r="K18" s="25">
        <f>[1]Apres!R7</f>
        <v>11</v>
      </c>
      <c r="L18" s="26">
        <f>[1]Apres!S7</f>
        <v>60.454545454545453</v>
      </c>
      <c r="M18" s="25">
        <f>[1]Apres!T7</f>
        <v>1</v>
      </c>
      <c r="N18" s="25">
        <f>[1]Apres!U7</f>
        <v>1</v>
      </c>
      <c r="O18" s="28">
        <f>[1]Apres!V7</f>
        <v>0.10526315789473684</v>
      </c>
      <c r="P18" s="23">
        <f>D18+J18</f>
        <v>805</v>
      </c>
      <c r="Q18" s="23">
        <f>E18+K18</f>
        <v>13</v>
      </c>
      <c r="R18" s="29">
        <f>P18/Q18</f>
        <v>61.92307692307692</v>
      </c>
      <c r="S18" s="23">
        <f>G18+M18</f>
        <v>2</v>
      </c>
      <c r="T18" s="23">
        <f>H18+N18</f>
        <v>3</v>
      </c>
      <c r="U18" s="29">
        <f>P18/(SUM(S18+T18))</f>
        <v>161</v>
      </c>
      <c r="V18" s="30">
        <f>SUM(T18+S18)/SUM(buts)</f>
        <v>0.12820512820512819</v>
      </c>
    </row>
    <row r="19" spans="1:22" ht="20.100000000000001" customHeight="1">
      <c r="A19" s="23">
        <v>16</v>
      </c>
      <c r="B19" s="32" t="s">
        <v>23</v>
      </c>
      <c r="C19" s="32" t="s">
        <v>34</v>
      </c>
      <c r="D19" s="25">
        <f>[1]Avant!Q26</f>
        <v>90</v>
      </c>
      <c r="E19" s="25">
        <f>[1]Avant!R26</f>
        <v>2</v>
      </c>
      <c r="F19" s="26">
        <f>[1]Avant!S26</f>
        <v>45</v>
      </c>
      <c r="G19" s="25">
        <f>[1]Avant!T26</f>
        <v>0</v>
      </c>
      <c r="H19" s="25">
        <f>[1]Avant!U26</f>
        <v>0</v>
      </c>
      <c r="I19" s="27">
        <f>[1]Avant!V26</f>
        <v>0</v>
      </c>
      <c r="J19" s="25">
        <f>[1]Apres!Q21</f>
        <v>695</v>
      </c>
      <c r="K19" s="25">
        <f>[1]Apres!R21</f>
        <v>9</v>
      </c>
      <c r="L19" s="26">
        <f>[1]Apres!S21</f>
        <v>77.222222222222229</v>
      </c>
      <c r="M19" s="25">
        <f>[1]Apres!T21</f>
        <v>0</v>
      </c>
      <c r="N19" s="25">
        <f>[1]Apres!U21</f>
        <v>0</v>
      </c>
      <c r="O19" s="28">
        <v>0</v>
      </c>
      <c r="P19" s="23">
        <f>D19+J19</f>
        <v>785</v>
      </c>
      <c r="Q19" s="23">
        <f>E19+K19</f>
        <v>11</v>
      </c>
      <c r="R19" s="29">
        <f>P19/Q19</f>
        <v>71.36363636363636</v>
      </c>
      <c r="S19" s="23">
        <f>G19+M19</f>
        <v>0</v>
      </c>
      <c r="T19" s="23">
        <f>H19+N19</f>
        <v>0</v>
      </c>
      <c r="U19" s="29">
        <v>0</v>
      </c>
      <c r="V19" s="30">
        <f>SUM(T19+S19)/SUM(buts)</f>
        <v>0</v>
      </c>
    </row>
    <row r="20" spans="1:22" ht="20.100000000000001" customHeight="1">
      <c r="A20" s="23">
        <v>17</v>
      </c>
      <c r="B20" s="33" t="s">
        <v>49</v>
      </c>
      <c r="C20" s="33" t="s">
        <v>48</v>
      </c>
      <c r="D20" s="25">
        <f>[1]Avant!Q17</f>
        <v>375</v>
      </c>
      <c r="E20" s="25">
        <f>[1]Avant!R17</f>
        <v>6</v>
      </c>
      <c r="F20" s="26">
        <f>[1]Avant!S17</f>
        <v>62.5</v>
      </c>
      <c r="G20" s="25">
        <f>[1]Avant!T17</f>
        <v>2</v>
      </c>
      <c r="H20" s="25">
        <f>[1]Avant!U17</f>
        <v>0</v>
      </c>
      <c r="I20" s="27">
        <f>[1]Avant!V17</f>
        <v>9.0909090909090912E-2</v>
      </c>
      <c r="J20" s="25">
        <f>[1]Apres!Q27</f>
        <v>180</v>
      </c>
      <c r="K20" s="25">
        <f>[1]Apres!R27</f>
        <v>2</v>
      </c>
      <c r="L20" s="25">
        <f>[1]Apres!S27</f>
        <v>90</v>
      </c>
      <c r="M20" s="25">
        <f>[1]Apres!T27</f>
        <v>5</v>
      </c>
      <c r="N20" s="25">
        <f>[1]Apres!U27</f>
        <v>0</v>
      </c>
      <c r="O20" s="28">
        <f>[1]Apres!V27</f>
        <v>0.26315789473684209</v>
      </c>
      <c r="P20" s="23">
        <f>D20+J20</f>
        <v>555</v>
      </c>
      <c r="Q20" s="23">
        <f>E20+K20</f>
        <v>8</v>
      </c>
      <c r="R20" s="29">
        <f>P20/Q20</f>
        <v>69.375</v>
      </c>
      <c r="S20" s="23">
        <v>5</v>
      </c>
      <c r="T20" s="23">
        <f>H20+N20</f>
        <v>0</v>
      </c>
      <c r="U20" s="29">
        <f>P20/(SUM(S20+T20))</f>
        <v>111</v>
      </c>
      <c r="V20" s="30">
        <f>SUM(T20+S20)/SUM(buts)</f>
        <v>0.12820512820512819</v>
      </c>
    </row>
    <row r="21" spans="1:22" ht="20.100000000000001" customHeight="1">
      <c r="A21" s="23">
        <v>18</v>
      </c>
      <c r="B21" s="31" t="s">
        <v>56</v>
      </c>
      <c r="C21" s="31" t="s">
        <v>55</v>
      </c>
      <c r="D21" s="25">
        <f>[1]Avant!Q13</f>
        <v>445</v>
      </c>
      <c r="E21" s="25">
        <f>[1]Avant!R13</f>
        <v>8</v>
      </c>
      <c r="F21" s="26">
        <f>[1]Avant!S13</f>
        <v>55.625</v>
      </c>
      <c r="G21" s="25">
        <f>[1]Avant!T13</f>
        <v>0</v>
      </c>
      <c r="H21" s="25">
        <f>[1]Avant!U13</f>
        <v>1</v>
      </c>
      <c r="I21" s="27">
        <f>[1]Avant!V13</f>
        <v>4.5454545454545456E-2</v>
      </c>
      <c r="J21" s="25"/>
      <c r="K21" s="25"/>
      <c r="L21" s="26"/>
      <c r="M21" s="25"/>
      <c r="N21" s="25"/>
      <c r="O21" s="28"/>
      <c r="P21" s="23">
        <f>D21+J21</f>
        <v>445</v>
      </c>
      <c r="Q21" s="23">
        <f>E21+K21</f>
        <v>8</v>
      </c>
      <c r="R21" s="29">
        <f>P21/Q21</f>
        <v>55.625</v>
      </c>
      <c r="S21" s="23">
        <f>G21+M21</f>
        <v>0</v>
      </c>
      <c r="T21" s="23">
        <f>H21+N21</f>
        <v>1</v>
      </c>
      <c r="U21" s="29">
        <f>P21/(SUM(S21+T21))</f>
        <v>445</v>
      </c>
      <c r="V21" s="30">
        <f>SUM(T21+S21)/SUM(buts)</f>
        <v>2.564102564102564E-2</v>
      </c>
    </row>
    <row r="22" spans="1:22" ht="20.100000000000001" customHeight="1">
      <c r="A22" s="23">
        <v>19</v>
      </c>
      <c r="B22" s="31" t="s">
        <v>52</v>
      </c>
      <c r="C22" s="31" t="s">
        <v>51</v>
      </c>
      <c r="D22" s="25">
        <f>[1]Avant!Q15</f>
        <v>405</v>
      </c>
      <c r="E22" s="25">
        <f>[1]Avant!R15</f>
        <v>8</v>
      </c>
      <c r="F22" s="26">
        <f>[1]Avant!S15</f>
        <v>50.625</v>
      </c>
      <c r="G22" s="25">
        <f>[1]Avant!T15</f>
        <v>2</v>
      </c>
      <c r="H22" s="25">
        <f>[1]Avant!U15</f>
        <v>2</v>
      </c>
      <c r="I22" s="27">
        <f>[1]Avant!V15</f>
        <v>0.18181818181818182</v>
      </c>
      <c r="J22" s="25"/>
      <c r="K22" s="25"/>
      <c r="L22" s="26"/>
      <c r="M22" s="25"/>
      <c r="N22" s="25"/>
      <c r="O22" s="28"/>
      <c r="P22" s="23">
        <f>D22+J22</f>
        <v>405</v>
      </c>
      <c r="Q22" s="23">
        <f>E22+K22</f>
        <v>8</v>
      </c>
      <c r="R22" s="29">
        <f>P22/Q22</f>
        <v>50.625</v>
      </c>
      <c r="S22" s="23">
        <f>G22+M22</f>
        <v>2</v>
      </c>
      <c r="T22" s="23">
        <f>H22+N22</f>
        <v>2</v>
      </c>
      <c r="U22" s="29">
        <f>P22/(SUM(S22+T22))</f>
        <v>101.25</v>
      </c>
      <c r="V22" s="30">
        <f>SUM(T22+S22)/SUM(buts)</f>
        <v>0.10256410256410256</v>
      </c>
    </row>
    <row r="23" spans="1:22" ht="20.100000000000001" customHeight="1">
      <c r="A23" s="23">
        <v>20</v>
      </c>
      <c r="B23" s="31" t="s">
        <v>41</v>
      </c>
      <c r="C23" s="31" t="s">
        <v>16</v>
      </c>
      <c r="D23" s="25">
        <f>[1]Avant!Q21</f>
        <v>260</v>
      </c>
      <c r="E23" s="25">
        <f>[1]Avant!R21</f>
        <v>6</v>
      </c>
      <c r="F23" s="26">
        <f>[1]Avant!S21</f>
        <v>43.333333333333336</v>
      </c>
      <c r="G23" s="25">
        <f>[1]Avant!T21</f>
        <v>1</v>
      </c>
      <c r="H23" s="25">
        <f>[1]Avant!U21</f>
        <v>0</v>
      </c>
      <c r="I23" s="27">
        <f>[1]Avant!V21</f>
        <v>4.5454545454545456E-2</v>
      </c>
      <c r="J23" s="25">
        <f>[1]Apres!Q14</f>
        <v>130</v>
      </c>
      <c r="K23" s="25">
        <f>[1]Apres!R14</f>
        <v>3</v>
      </c>
      <c r="L23" s="26">
        <f>[1]Apres!S14</f>
        <v>43.333333333333336</v>
      </c>
      <c r="M23" s="25">
        <f>[1]Apres!T14</f>
        <v>2</v>
      </c>
      <c r="N23" s="25">
        <f>[1]Apres!U14</f>
        <v>0</v>
      </c>
      <c r="O23" s="28">
        <f>[1]Apres!V14</f>
        <v>0.10526315789473684</v>
      </c>
      <c r="P23" s="23">
        <f>D23+J23</f>
        <v>390</v>
      </c>
      <c r="Q23" s="23">
        <f>E23+K23</f>
        <v>9</v>
      </c>
      <c r="R23" s="29">
        <f>P23/Q23</f>
        <v>43.333333333333336</v>
      </c>
      <c r="S23" s="23">
        <f>G23+M23</f>
        <v>3</v>
      </c>
      <c r="T23" s="23">
        <f>H23+N23</f>
        <v>0</v>
      </c>
      <c r="U23" s="29">
        <f>P23/(SUM(S23+T23))</f>
        <v>130</v>
      </c>
      <c r="V23" s="30">
        <f>SUM(T23+S23)/SUM(buts)</f>
        <v>7.6923076923076927E-2</v>
      </c>
    </row>
    <row r="24" spans="1:22" ht="20.100000000000001" customHeight="1">
      <c r="A24" s="23">
        <v>21</v>
      </c>
      <c r="B24" s="33" t="s">
        <v>45</v>
      </c>
      <c r="C24" s="33" t="s">
        <v>44</v>
      </c>
      <c r="D24" s="25">
        <f>[1]Avant!Q19</f>
        <v>265</v>
      </c>
      <c r="E24" s="25">
        <f>[1]Avant!R19</f>
        <v>4</v>
      </c>
      <c r="F24" s="26">
        <f>[1]Avant!S19</f>
        <v>66.25</v>
      </c>
      <c r="G24" s="25">
        <f>[1]Avant!T19</f>
        <v>0</v>
      </c>
      <c r="H24" s="25">
        <f>[1]Avant!U19</f>
        <v>0</v>
      </c>
      <c r="I24" s="27">
        <f>[1]Avant!V19</f>
        <v>0</v>
      </c>
      <c r="J24" s="25">
        <f>[1]Apres!Q18</f>
        <v>65</v>
      </c>
      <c r="K24" s="25">
        <f>[1]Apres!R18</f>
        <v>1</v>
      </c>
      <c r="L24" s="26">
        <f>[1]Apres!S18</f>
        <v>65</v>
      </c>
      <c r="M24" s="25">
        <f>[1]Apres!T18</f>
        <v>0</v>
      </c>
      <c r="N24" s="25">
        <f>[1]Apres!U18</f>
        <v>0</v>
      </c>
      <c r="O24" s="28">
        <v>0</v>
      </c>
      <c r="P24" s="23">
        <f>D24+J24</f>
        <v>330</v>
      </c>
      <c r="Q24" s="23">
        <f>E24+K24</f>
        <v>5</v>
      </c>
      <c r="R24" s="29">
        <f>P24/Q24</f>
        <v>66</v>
      </c>
      <c r="S24" s="23">
        <f>G24+M24</f>
        <v>0</v>
      </c>
      <c r="T24" s="23">
        <f>H24+N24</f>
        <v>0</v>
      </c>
      <c r="U24" s="29">
        <v>0</v>
      </c>
      <c r="V24" s="30">
        <f>SUM(T24+S24)/SUM(buts)</f>
        <v>0</v>
      </c>
    </row>
    <row r="25" spans="1:22" ht="20.100000000000001" customHeight="1">
      <c r="A25" s="23">
        <v>22</v>
      </c>
      <c r="B25" s="25" t="s">
        <v>6</v>
      </c>
      <c r="C25" s="25" t="s">
        <v>5</v>
      </c>
      <c r="D25" s="25"/>
      <c r="E25" s="25"/>
      <c r="F25" s="26"/>
      <c r="G25" s="25"/>
      <c r="H25" s="25"/>
      <c r="I25" s="25"/>
      <c r="J25" s="25">
        <f>[1]Apres!Q23</f>
        <v>270</v>
      </c>
      <c r="K25" s="25">
        <f>[1]Apres!R23</f>
        <v>3</v>
      </c>
      <c r="L25" s="25">
        <f>[1]Apres!S23</f>
        <v>90</v>
      </c>
      <c r="M25" s="25">
        <f>[1]Apres!T23</f>
        <v>0</v>
      </c>
      <c r="N25" s="25">
        <f>[1]Apres!U23</f>
        <v>0</v>
      </c>
      <c r="O25" s="28">
        <v>0</v>
      </c>
      <c r="P25" s="23">
        <f>D25+J25</f>
        <v>270</v>
      </c>
      <c r="Q25" s="23">
        <f>E25+K25</f>
        <v>3</v>
      </c>
      <c r="R25" s="29">
        <f>P25/Q25</f>
        <v>90</v>
      </c>
      <c r="S25" s="23">
        <f>G25+M25</f>
        <v>0</v>
      </c>
      <c r="T25" s="23">
        <f>H25+N25</f>
        <v>0</v>
      </c>
      <c r="U25" s="29">
        <v>0</v>
      </c>
      <c r="V25" s="30">
        <f>SUM(T25+S25)/SUM(buts)</f>
        <v>0</v>
      </c>
    </row>
    <row r="26" spans="1:22" ht="20.100000000000001" customHeight="1">
      <c r="A26" s="23">
        <v>23</v>
      </c>
      <c r="B26" s="33" t="s">
        <v>43</v>
      </c>
      <c r="C26" s="33" t="s">
        <v>42</v>
      </c>
      <c r="D26" s="25">
        <f>[1]Avant!Q20</f>
        <v>265</v>
      </c>
      <c r="E26" s="25">
        <f>[1]Avant!R20</f>
        <v>4</v>
      </c>
      <c r="F26" s="26">
        <f>[1]Avant!S20</f>
        <v>66.25</v>
      </c>
      <c r="G26" s="25">
        <f>[1]Avant!T20</f>
        <v>1</v>
      </c>
      <c r="H26" s="25">
        <f>[1]Avant!U20</f>
        <v>0</v>
      </c>
      <c r="I26" s="27">
        <f>[1]Avant!V20</f>
        <v>4.5454545454545456E-2</v>
      </c>
      <c r="J26" s="25"/>
      <c r="K26" s="25"/>
      <c r="L26" s="26"/>
      <c r="M26" s="25"/>
      <c r="N26" s="25"/>
      <c r="O26" s="28"/>
      <c r="P26" s="23">
        <f>D26+J26</f>
        <v>265</v>
      </c>
      <c r="Q26" s="23">
        <f>E26+K26</f>
        <v>4</v>
      </c>
      <c r="R26" s="29">
        <f>P26/Q26</f>
        <v>66.25</v>
      </c>
      <c r="S26" s="23">
        <f>G26+M26</f>
        <v>1</v>
      </c>
      <c r="T26" s="23">
        <f>H26+N26</f>
        <v>0</v>
      </c>
      <c r="U26" s="29">
        <f>P26/(SUM(S26+T26))</f>
        <v>265</v>
      </c>
      <c r="V26" s="30">
        <f>SUM(T26+S26)/SUM(buts)</f>
        <v>2.564102564102564E-2</v>
      </c>
    </row>
    <row r="27" spans="1:22" ht="20.100000000000001" customHeight="1">
      <c r="A27" s="23">
        <v>24</v>
      </c>
      <c r="B27" s="25" t="s">
        <v>10</v>
      </c>
      <c r="C27" s="25" t="s">
        <v>9</v>
      </c>
      <c r="D27" s="25"/>
      <c r="E27" s="25"/>
      <c r="F27" s="26"/>
      <c r="G27" s="25"/>
      <c r="H27" s="25"/>
      <c r="I27" s="25"/>
      <c r="J27" s="25">
        <f>[1]Apres!Q31</f>
        <v>225</v>
      </c>
      <c r="K27" s="25">
        <f>[1]Apres!R31</f>
        <v>3</v>
      </c>
      <c r="L27" s="26">
        <f>[1]Apres!S31</f>
        <v>75</v>
      </c>
      <c r="M27" s="25">
        <f>[1]Apres!T31</f>
        <v>1</v>
      </c>
      <c r="N27" s="25">
        <f>[1]Apres!U31</f>
        <v>0</v>
      </c>
      <c r="O27" s="28">
        <f>[1]Apres!V31</f>
        <v>5.2631578947368418E-2</v>
      </c>
      <c r="P27" s="23">
        <f>D27+J27</f>
        <v>225</v>
      </c>
      <c r="Q27" s="23">
        <f>E27+K27</f>
        <v>3</v>
      </c>
      <c r="R27" s="29">
        <f>P27/Q27</f>
        <v>75</v>
      </c>
      <c r="S27" s="23">
        <f>G27+M27</f>
        <v>1</v>
      </c>
      <c r="T27" s="23">
        <f>H27+N27</f>
        <v>0</v>
      </c>
      <c r="U27" s="29">
        <f>P27/(SUM(S27+T27))</f>
        <v>225</v>
      </c>
      <c r="V27" s="30">
        <f>SUM(T27+S27)/SUM(buts)</f>
        <v>2.564102564102564E-2</v>
      </c>
    </row>
    <row r="28" spans="1:22" ht="20.100000000000001" customHeight="1">
      <c r="A28" s="23">
        <v>25</v>
      </c>
      <c r="B28" s="33" t="s">
        <v>2</v>
      </c>
      <c r="C28" s="33" t="s">
        <v>1</v>
      </c>
      <c r="D28" s="25"/>
      <c r="E28" s="25"/>
      <c r="F28" s="35"/>
      <c r="G28" s="25"/>
      <c r="H28" s="25"/>
      <c r="I28" s="25"/>
      <c r="J28" s="25">
        <f>[1]Apres!Q26</f>
        <v>210</v>
      </c>
      <c r="K28" s="25">
        <f>[1]Apres!R26</f>
        <v>5</v>
      </c>
      <c r="L28" s="26">
        <f>[1]Apres!S26</f>
        <v>42</v>
      </c>
      <c r="M28" s="25">
        <f>[1]Apres!T26</f>
        <v>0</v>
      </c>
      <c r="N28" s="25">
        <f>[1]Apres!U26</f>
        <v>0</v>
      </c>
      <c r="O28" s="28">
        <v>0</v>
      </c>
      <c r="P28" s="23">
        <f>D28+J28</f>
        <v>210</v>
      </c>
      <c r="Q28" s="23">
        <f>E28+K28</f>
        <v>5</v>
      </c>
      <c r="R28" s="29">
        <f>P28/Q28</f>
        <v>42</v>
      </c>
      <c r="S28" s="23">
        <f>G28+M28</f>
        <v>0</v>
      </c>
      <c r="T28" s="23">
        <f>H28+N28</f>
        <v>0</v>
      </c>
      <c r="U28" s="29">
        <v>0</v>
      </c>
      <c r="V28" s="30">
        <f>SUM(T28+S28)/SUM(buts)</f>
        <v>0</v>
      </c>
    </row>
    <row r="29" spans="1:22" ht="20.100000000000001" customHeight="1">
      <c r="A29" s="23">
        <v>26</v>
      </c>
      <c r="B29" s="32" t="s">
        <v>23</v>
      </c>
      <c r="C29" s="32" t="s">
        <v>22</v>
      </c>
      <c r="D29" s="25">
        <f>[1]Avant!Q33</f>
        <v>60</v>
      </c>
      <c r="E29" s="25">
        <f>[1]Avant!R33</f>
        <v>1</v>
      </c>
      <c r="F29" s="26">
        <f>[1]Avant!S33</f>
        <v>60</v>
      </c>
      <c r="G29" s="25">
        <f>[1]Avant!T33</f>
        <v>0</v>
      </c>
      <c r="H29" s="25">
        <f>[1]Avant!U33</f>
        <v>0</v>
      </c>
      <c r="I29" s="27">
        <f>[1]Avant!V33</f>
        <v>0</v>
      </c>
      <c r="J29" s="25">
        <f>[1]Apres!Q22</f>
        <v>125</v>
      </c>
      <c r="K29" s="25">
        <f>[1]Apres!R22</f>
        <v>2</v>
      </c>
      <c r="L29" s="26">
        <f>[1]Apres!S22</f>
        <v>62.5</v>
      </c>
      <c r="M29" s="25">
        <f>[1]Apres!T22</f>
        <v>0</v>
      </c>
      <c r="N29" s="25">
        <f>[1]Apres!U22</f>
        <v>0</v>
      </c>
      <c r="O29" s="28">
        <v>0</v>
      </c>
      <c r="P29" s="23">
        <f>D29+J29</f>
        <v>185</v>
      </c>
      <c r="Q29" s="23">
        <f>E29+K29</f>
        <v>3</v>
      </c>
      <c r="R29" s="29">
        <f>P29/Q29</f>
        <v>61.666666666666664</v>
      </c>
      <c r="S29" s="23">
        <f>G29+M29</f>
        <v>0</v>
      </c>
      <c r="T29" s="23">
        <f>H29+N29</f>
        <v>0</v>
      </c>
      <c r="U29" s="29">
        <v>0</v>
      </c>
      <c r="V29" s="30">
        <f>SUM(T29+S29)/SUM(buts)</f>
        <v>0</v>
      </c>
    </row>
    <row r="30" spans="1:22" ht="20.100000000000001" customHeight="1">
      <c r="A30" s="23">
        <v>27</v>
      </c>
      <c r="B30" s="31" t="s">
        <v>40</v>
      </c>
      <c r="C30" s="31" t="s">
        <v>16</v>
      </c>
      <c r="D30" s="25">
        <f>[1]Avant!Q22</f>
        <v>180</v>
      </c>
      <c r="E30" s="25">
        <f>[1]Avant!R22</f>
        <v>3</v>
      </c>
      <c r="F30" s="26">
        <f>[1]Avant!S22</f>
        <v>60</v>
      </c>
      <c r="G30" s="25">
        <f>[1]Avant!T22</f>
        <v>1</v>
      </c>
      <c r="H30" s="25">
        <f>[1]Avant!U22</f>
        <v>0</v>
      </c>
      <c r="I30" s="27">
        <f>[1]Avant!V22</f>
        <v>4.5454545454545456E-2</v>
      </c>
      <c r="J30" s="25"/>
      <c r="K30" s="25"/>
      <c r="L30" s="26"/>
      <c r="M30" s="25"/>
      <c r="N30" s="25"/>
      <c r="O30" s="28"/>
      <c r="P30" s="23">
        <f>D30+J30</f>
        <v>180</v>
      </c>
      <c r="Q30" s="23">
        <f>E30+K30</f>
        <v>3</v>
      </c>
      <c r="R30" s="29">
        <f>P30/Q30</f>
        <v>60</v>
      </c>
      <c r="S30" s="23">
        <f>G30+M30</f>
        <v>1</v>
      </c>
      <c r="T30" s="23">
        <f>H30+N30</f>
        <v>0</v>
      </c>
      <c r="U30" s="29">
        <f>P30/(SUM(S30+T30))</f>
        <v>180</v>
      </c>
      <c r="V30" s="30">
        <f>SUM(T30+S30)/SUM(buts)</f>
        <v>2.564102564102564E-2</v>
      </c>
    </row>
    <row r="31" spans="1:22" ht="20.100000000000001" customHeight="1">
      <c r="A31" s="23">
        <v>28</v>
      </c>
      <c r="B31" s="33" t="s">
        <v>23</v>
      </c>
      <c r="C31" s="33" t="s">
        <v>29</v>
      </c>
      <c r="D31" s="25">
        <f>[1]Avant!Q29</f>
        <v>90</v>
      </c>
      <c r="E31" s="25">
        <f>[1]Avant!R29</f>
        <v>1</v>
      </c>
      <c r="F31" s="26">
        <f>[1]Avant!S29</f>
        <v>90</v>
      </c>
      <c r="G31" s="25">
        <f>[1]Avant!T29</f>
        <v>0</v>
      </c>
      <c r="H31" s="25">
        <f>[1]Avant!U29</f>
        <v>0</v>
      </c>
      <c r="I31" s="27">
        <f>[1]Avant!V29</f>
        <v>0</v>
      </c>
      <c r="J31" s="25">
        <f>[1]Apres!Q30</f>
        <v>80</v>
      </c>
      <c r="K31" s="25">
        <f>[1]Apres!R30</f>
        <v>1</v>
      </c>
      <c r="L31" s="25">
        <f>[1]Apres!S30</f>
        <v>80</v>
      </c>
      <c r="M31" s="25">
        <f>[1]Apres!T30</f>
        <v>0</v>
      </c>
      <c r="N31" s="25">
        <f>[1]Apres!U30</f>
        <v>0</v>
      </c>
      <c r="O31" s="28">
        <v>0</v>
      </c>
      <c r="P31" s="23">
        <f>D31+J31</f>
        <v>170</v>
      </c>
      <c r="Q31" s="23">
        <f>E31+K31</f>
        <v>2</v>
      </c>
      <c r="R31" s="29">
        <f>P31/Q31</f>
        <v>85</v>
      </c>
      <c r="S31" s="23">
        <f>G31+M31</f>
        <v>0</v>
      </c>
      <c r="T31" s="23">
        <f>H31+N31</f>
        <v>0</v>
      </c>
      <c r="U31" s="29">
        <v>0</v>
      </c>
      <c r="V31" s="30">
        <f>SUM(T31+S31)/SUM(buts)</f>
        <v>0</v>
      </c>
    </row>
    <row r="32" spans="1:22" ht="20.100000000000001" customHeight="1">
      <c r="A32" s="23">
        <v>29</v>
      </c>
      <c r="B32" s="32" t="s">
        <v>24</v>
      </c>
      <c r="C32" s="32" t="s">
        <v>12</v>
      </c>
      <c r="D32" s="25">
        <f>[1]Avant!Q32</f>
        <v>60</v>
      </c>
      <c r="E32" s="25">
        <f>[1]Avant!R32</f>
        <v>1</v>
      </c>
      <c r="F32" s="26">
        <f>[1]Avant!S32</f>
        <v>60</v>
      </c>
      <c r="G32" s="25">
        <f>[1]Avant!T32</f>
        <v>1</v>
      </c>
      <c r="H32" s="25">
        <f>[1]Avant!U32</f>
        <v>0</v>
      </c>
      <c r="I32" s="27">
        <f>[1]Avant!V32</f>
        <v>4.5454545454545456E-2</v>
      </c>
      <c r="J32" s="25">
        <f>[1]Apres!Q32</f>
        <v>80</v>
      </c>
      <c r="K32" s="25">
        <f>[1]Apres!R32</f>
        <v>2</v>
      </c>
      <c r="L32" s="25">
        <f>[1]Apres!S32</f>
        <v>40</v>
      </c>
      <c r="M32" s="25">
        <f>[1]Apres!T32</f>
        <v>0</v>
      </c>
      <c r="N32" s="25">
        <f>[1]Apres!U32</f>
        <v>0</v>
      </c>
      <c r="O32" s="28">
        <v>0</v>
      </c>
      <c r="P32" s="23">
        <f>D32+J32</f>
        <v>140</v>
      </c>
      <c r="Q32" s="23">
        <f>E32+K32</f>
        <v>3</v>
      </c>
      <c r="R32" s="29">
        <f>P32/Q32</f>
        <v>46.666666666666664</v>
      </c>
      <c r="S32" s="23">
        <f>G32+M32</f>
        <v>1</v>
      </c>
      <c r="T32" s="23">
        <f>H32+N32</f>
        <v>0</v>
      </c>
      <c r="U32" s="29">
        <f>P32/(SUM(S32+T32))</f>
        <v>140</v>
      </c>
      <c r="V32" s="30">
        <f>SUM(T32+S32)/SUM(buts)</f>
        <v>2.564102564102564E-2</v>
      </c>
    </row>
    <row r="33" spans="1:22" ht="20.100000000000001" customHeight="1">
      <c r="A33" s="23">
        <v>30</v>
      </c>
      <c r="B33" s="33" t="s">
        <v>32</v>
      </c>
      <c r="C33" s="33" t="s">
        <v>35</v>
      </c>
      <c r="D33" s="25">
        <f>[1]Avant!Q25</f>
        <v>105</v>
      </c>
      <c r="E33" s="25">
        <f>[1]Avant!R25</f>
        <v>2</v>
      </c>
      <c r="F33" s="26">
        <f>[1]Avant!S25</f>
        <v>52.5</v>
      </c>
      <c r="G33" s="25">
        <f>[1]Avant!T25</f>
        <v>0</v>
      </c>
      <c r="H33" s="25">
        <f>[1]Avant!U25</f>
        <v>0</v>
      </c>
      <c r="I33" s="27">
        <f>[1]Avant!V25</f>
        <v>0</v>
      </c>
      <c r="J33" s="25"/>
      <c r="K33" s="25"/>
      <c r="L33" s="26"/>
      <c r="M33" s="25"/>
      <c r="N33" s="25"/>
      <c r="O33" s="28"/>
      <c r="P33" s="23">
        <f>D33+J33</f>
        <v>105</v>
      </c>
      <c r="Q33" s="23">
        <f>E33+K33</f>
        <v>2</v>
      </c>
      <c r="R33" s="29">
        <f>P33/Q33</f>
        <v>52.5</v>
      </c>
      <c r="S33" s="23">
        <f>G33+M33</f>
        <v>0</v>
      </c>
      <c r="T33" s="23">
        <f>H33+N33</f>
        <v>0</v>
      </c>
      <c r="U33" s="29">
        <v>0</v>
      </c>
      <c r="V33" s="30">
        <f>SUM(T33+S33)/SUM(buts)</f>
        <v>0</v>
      </c>
    </row>
    <row r="34" spans="1:22" ht="20.100000000000001" customHeight="1">
      <c r="A34" s="23">
        <v>31</v>
      </c>
      <c r="B34" s="33" t="s">
        <v>33</v>
      </c>
      <c r="C34" s="33" t="s">
        <v>32</v>
      </c>
      <c r="D34" s="25">
        <f>[1]Avant!Q27</f>
        <v>90</v>
      </c>
      <c r="E34" s="25">
        <f>[1]Avant!R27</f>
        <v>1</v>
      </c>
      <c r="F34" s="26">
        <f>[1]Avant!S27</f>
        <v>90</v>
      </c>
      <c r="G34" s="25">
        <f>[1]Avant!T27</f>
        <v>0</v>
      </c>
      <c r="H34" s="25">
        <f>[1]Avant!U27</f>
        <v>0</v>
      </c>
      <c r="I34" s="27">
        <f>[1]Avant!V27</f>
        <v>0</v>
      </c>
      <c r="J34" s="25"/>
      <c r="K34" s="25"/>
      <c r="L34" s="26"/>
      <c r="M34" s="25"/>
      <c r="N34" s="25"/>
      <c r="O34" s="28"/>
      <c r="P34" s="23">
        <f>D34+J34</f>
        <v>90</v>
      </c>
      <c r="Q34" s="23">
        <f>E34+K34</f>
        <v>1</v>
      </c>
      <c r="R34" s="29">
        <f>P34/Q34</f>
        <v>90</v>
      </c>
      <c r="S34" s="23">
        <f>G34+M34</f>
        <v>0</v>
      </c>
      <c r="T34" s="23">
        <f>H34+N34</f>
        <v>0</v>
      </c>
      <c r="U34" s="29">
        <v>0</v>
      </c>
      <c r="V34" s="30">
        <f>SUM(T34+S34)/SUM(buts)</f>
        <v>0</v>
      </c>
    </row>
    <row r="35" spans="1:22" ht="20.100000000000001" customHeight="1">
      <c r="A35" s="23">
        <v>32</v>
      </c>
      <c r="B35" s="33" t="s">
        <v>31</v>
      </c>
      <c r="C35" s="33" t="s">
        <v>30</v>
      </c>
      <c r="D35" s="25">
        <f>[1]Avant!Q28</f>
        <v>90</v>
      </c>
      <c r="E35" s="25">
        <f>[1]Avant!R28</f>
        <v>2</v>
      </c>
      <c r="F35" s="26">
        <f>[1]Avant!S28</f>
        <v>45</v>
      </c>
      <c r="G35" s="25">
        <f>[1]Avant!T28</f>
        <v>0</v>
      </c>
      <c r="H35" s="25">
        <f>[1]Avant!U28</f>
        <v>0</v>
      </c>
      <c r="I35" s="27">
        <f>[1]Avant!V28</f>
        <v>0</v>
      </c>
      <c r="J35" s="25"/>
      <c r="K35" s="25"/>
      <c r="L35" s="26"/>
      <c r="M35" s="25"/>
      <c r="N35" s="25"/>
      <c r="O35" s="28"/>
      <c r="P35" s="23">
        <f>D35+J35</f>
        <v>90</v>
      </c>
      <c r="Q35" s="23">
        <f>E35+K35</f>
        <v>2</v>
      </c>
      <c r="R35" s="29">
        <f>P35/Q35</f>
        <v>45</v>
      </c>
      <c r="S35" s="23">
        <f>G35+M35</f>
        <v>0</v>
      </c>
      <c r="T35" s="23">
        <f>H35+N35</f>
        <v>0</v>
      </c>
      <c r="U35" s="29">
        <v>0</v>
      </c>
      <c r="V35" s="30">
        <f>SUM(T35+S35)/SUM(buts)</f>
        <v>0</v>
      </c>
    </row>
    <row r="36" spans="1:22" ht="20.100000000000001" customHeight="1">
      <c r="A36" s="23">
        <v>33</v>
      </c>
      <c r="B36" s="33" t="s">
        <v>28</v>
      </c>
      <c r="C36" s="33" t="s">
        <v>27</v>
      </c>
      <c r="D36" s="25">
        <f>[1]Avant!Q30</f>
        <v>90</v>
      </c>
      <c r="E36" s="25">
        <f>[1]Avant!R30</f>
        <v>1</v>
      </c>
      <c r="F36" s="26">
        <f>[1]Avant!S30</f>
        <v>90</v>
      </c>
      <c r="G36" s="25">
        <f>[1]Avant!T30</f>
        <v>0</v>
      </c>
      <c r="H36" s="25">
        <f>[1]Avant!U30</f>
        <v>0</v>
      </c>
      <c r="I36" s="27">
        <f>[1]Avant!V30</f>
        <v>0</v>
      </c>
      <c r="J36" s="25"/>
      <c r="K36" s="25"/>
      <c r="L36" s="26"/>
      <c r="M36" s="25"/>
      <c r="N36" s="25"/>
      <c r="O36" s="28"/>
      <c r="P36" s="23">
        <f>D36+J36</f>
        <v>90</v>
      </c>
      <c r="Q36" s="23">
        <f>E36+K36</f>
        <v>1</v>
      </c>
      <c r="R36" s="29">
        <f>P36/Q36</f>
        <v>90</v>
      </c>
      <c r="S36" s="23">
        <f>G36+M36</f>
        <v>0</v>
      </c>
      <c r="T36" s="23">
        <f>H36+N36</f>
        <v>0</v>
      </c>
      <c r="U36" s="29">
        <v>0</v>
      </c>
      <c r="V36" s="30">
        <f>SUM(T36+S36)/SUM(buts)</f>
        <v>0</v>
      </c>
    </row>
    <row r="37" spans="1:22" ht="20.100000000000001" customHeight="1">
      <c r="A37" s="23">
        <v>34</v>
      </c>
      <c r="B37" s="33" t="s">
        <v>26</v>
      </c>
      <c r="C37" s="33" t="s">
        <v>25</v>
      </c>
      <c r="D37" s="25">
        <f>[1]Avant!Q31</f>
        <v>90</v>
      </c>
      <c r="E37" s="25">
        <f>[1]Avant!R31</f>
        <v>1</v>
      </c>
      <c r="F37" s="26">
        <f>[1]Avant!S31</f>
        <v>90</v>
      </c>
      <c r="G37" s="25">
        <f>[1]Avant!T31</f>
        <v>0</v>
      </c>
      <c r="H37" s="25">
        <f>[1]Avant!U31</f>
        <v>0</v>
      </c>
      <c r="I37" s="27">
        <f>[1]Avant!V31</f>
        <v>0</v>
      </c>
      <c r="J37" s="25"/>
      <c r="K37" s="25"/>
      <c r="L37" s="26"/>
      <c r="M37" s="25"/>
      <c r="N37" s="25"/>
      <c r="O37" s="28"/>
      <c r="P37" s="23">
        <f>D37+J37</f>
        <v>90</v>
      </c>
      <c r="Q37" s="23">
        <f>E37+K37</f>
        <v>1</v>
      </c>
      <c r="R37" s="29">
        <f>P37/Q37</f>
        <v>90</v>
      </c>
      <c r="S37" s="23">
        <f>G37+M37</f>
        <v>0</v>
      </c>
      <c r="T37" s="23">
        <f>H37+N37</f>
        <v>0</v>
      </c>
      <c r="U37" s="29">
        <v>0</v>
      </c>
      <c r="V37" s="30">
        <f>SUM(T37+S37)/SUM(buts)</f>
        <v>0</v>
      </c>
    </row>
    <row r="38" spans="1:22" ht="20.100000000000001" customHeight="1">
      <c r="A38" s="23">
        <v>35</v>
      </c>
      <c r="B38" s="25" t="s">
        <v>15</v>
      </c>
      <c r="C38" s="25"/>
      <c r="D38" s="25"/>
      <c r="E38" s="25"/>
      <c r="F38" s="26"/>
      <c r="G38" s="25"/>
      <c r="H38" s="25"/>
      <c r="I38" s="25"/>
      <c r="J38" s="25">
        <f>[1]Apres!Q16</f>
        <v>90</v>
      </c>
      <c r="K38" s="25">
        <f>[1]Apres!R16</f>
        <v>2</v>
      </c>
      <c r="L38" s="26">
        <f>[1]Apres!S16</f>
        <v>45</v>
      </c>
      <c r="M38" s="25">
        <f>[1]Apres!T16</f>
        <v>1</v>
      </c>
      <c r="N38" s="25">
        <f>[1]Apres!U16</f>
        <v>0</v>
      </c>
      <c r="O38" s="28">
        <f>[1]Apres!V16</f>
        <v>5.2631578947368418E-2</v>
      </c>
      <c r="P38" s="23">
        <f>D38+J38</f>
        <v>90</v>
      </c>
      <c r="Q38" s="23">
        <f>E38+K38</f>
        <v>2</v>
      </c>
      <c r="R38" s="29">
        <f>P38/Q38</f>
        <v>45</v>
      </c>
      <c r="S38" s="23">
        <f>G38+M38</f>
        <v>1</v>
      </c>
      <c r="T38" s="23">
        <f>H38+N38</f>
        <v>0</v>
      </c>
      <c r="U38" s="29">
        <f>P38/(SUM(S38+T38))</f>
        <v>90</v>
      </c>
      <c r="V38" s="30">
        <f>SUM(T38+S38)/SUM(buts)</f>
        <v>2.564102564102564E-2</v>
      </c>
    </row>
    <row r="39" spans="1:22" ht="20.100000000000001" customHeight="1">
      <c r="A39" s="23">
        <v>36</v>
      </c>
      <c r="B39" s="33" t="s">
        <v>4</v>
      </c>
      <c r="C39" s="33" t="s">
        <v>3</v>
      </c>
      <c r="D39" s="25"/>
      <c r="E39" s="25"/>
      <c r="F39" s="26"/>
      <c r="G39" s="25"/>
      <c r="H39" s="25"/>
      <c r="I39" s="25"/>
      <c r="J39" s="25">
        <f>[1]Apres!Q25</f>
        <v>90</v>
      </c>
      <c r="K39" s="25">
        <f>[1]Apres!R25</f>
        <v>1</v>
      </c>
      <c r="L39" s="25">
        <f>[1]Apres!S25</f>
        <v>90</v>
      </c>
      <c r="M39" s="25">
        <f>[1]Apres!T25</f>
        <v>1</v>
      </c>
      <c r="N39" s="25">
        <f>[1]Apres!U25</f>
        <v>0</v>
      </c>
      <c r="O39" s="28">
        <v>0</v>
      </c>
      <c r="P39" s="23">
        <f>D39+J39</f>
        <v>90</v>
      </c>
      <c r="Q39" s="23">
        <f>E39+K39</f>
        <v>1</v>
      </c>
      <c r="R39" s="29">
        <f>P39/Q39</f>
        <v>90</v>
      </c>
      <c r="S39" s="23">
        <f>G39+M39</f>
        <v>1</v>
      </c>
      <c r="T39" s="23">
        <f>H39+N39</f>
        <v>0</v>
      </c>
      <c r="U39" s="29">
        <f>P39/(SUM(S39+T39))</f>
        <v>90</v>
      </c>
      <c r="V39" s="30">
        <f>SUM(T39+S39)/SUM(buts)</f>
        <v>2.564102564102564E-2</v>
      </c>
    </row>
    <row r="40" spans="1:22" ht="20.100000000000001" customHeight="1">
      <c r="A40" s="23">
        <v>37</v>
      </c>
      <c r="B40" s="33" t="s">
        <v>21</v>
      </c>
      <c r="C40" s="33" t="s">
        <v>20</v>
      </c>
      <c r="D40" s="25">
        <f>[1]Avant!Q34</f>
        <v>55</v>
      </c>
      <c r="E40" s="25">
        <f>[1]Avant!R34</f>
        <v>1</v>
      </c>
      <c r="F40" s="26">
        <f>[1]Avant!S34</f>
        <v>55</v>
      </c>
      <c r="G40" s="25">
        <f>[1]Avant!T34</f>
        <v>0</v>
      </c>
      <c r="H40" s="25">
        <f>[1]Avant!U34</f>
        <v>0</v>
      </c>
      <c r="I40" s="27">
        <f>[1]Avant!V34</f>
        <v>0</v>
      </c>
      <c r="J40" s="25"/>
      <c r="K40" s="25"/>
      <c r="L40" s="26"/>
      <c r="M40" s="25"/>
      <c r="N40" s="25"/>
      <c r="O40" s="28"/>
      <c r="P40" s="23">
        <f>D40+J40</f>
        <v>55</v>
      </c>
      <c r="Q40" s="23">
        <f>E40+K40</f>
        <v>1</v>
      </c>
      <c r="R40" s="29">
        <f>P40/Q40</f>
        <v>55</v>
      </c>
      <c r="S40" s="23">
        <f>G40+M40</f>
        <v>0</v>
      </c>
      <c r="T40" s="23">
        <f>H40+N40</f>
        <v>0</v>
      </c>
      <c r="U40" s="29">
        <v>0</v>
      </c>
      <c r="V40" s="30">
        <f>SUM(T40+S40)/SUM(buts)</f>
        <v>0</v>
      </c>
    </row>
    <row r="41" spans="1:22" ht="20.100000000000001" customHeight="1">
      <c r="A41" s="23">
        <v>38</v>
      </c>
      <c r="B41" s="34" t="s">
        <v>14</v>
      </c>
      <c r="C41" s="34" t="s">
        <v>13</v>
      </c>
      <c r="D41" s="25"/>
      <c r="E41" s="25"/>
      <c r="F41" s="26"/>
      <c r="G41" s="25"/>
      <c r="H41" s="25"/>
      <c r="I41" s="25"/>
      <c r="J41" s="25">
        <f>[1]Apres!Q28</f>
        <v>55</v>
      </c>
      <c r="K41" s="25">
        <f>[1]Apres!R28</f>
        <v>1</v>
      </c>
      <c r="L41" s="25">
        <f>[1]Apres!S28</f>
        <v>55</v>
      </c>
      <c r="M41" s="25">
        <f>[1]Apres!T28</f>
        <v>0</v>
      </c>
      <c r="N41" s="25">
        <f>[1]Apres!U28</f>
        <v>0</v>
      </c>
      <c r="O41" s="28">
        <v>0</v>
      </c>
      <c r="P41" s="23">
        <f>D41+J41</f>
        <v>55</v>
      </c>
      <c r="Q41" s="23">
        <f>E41+K41</f>
        <v>1</v>
      </c>
      <c r="R41" s="29">
        <f>P41/Q41</f>
        <v>55</v>
      </c>
      <c r="S41" s="23">
        <f>G41+M41</f>
        <v>0</v>
      </c>
      <c r="T41" s="23">
        <f>H41+N41</f>
        <v>0</v>
      </c>
      <c r="U41" s="29">
        <v>0</v>
      </c>
      <c r="V41" s="30">
        <f>SUM(T41+S41)/SUM(buts)</f>
        <v>0</v>
      </c>
    </row>
    <row r="42" spans="1:22" ht="20.100000000000001" customHeight="1">
      <c r="A42" s="23">
        <v>39</v>
      </c>
      <c r="B42" s="33" t="s">
        <v>19</v>
      </c>
      <c r="C42" s="33" t="s">
        <v>18</v>
      </c>
      <c r="D42" s="25">
        <f>[1]Avant!Q35</f>
        <v>45</v>
      </c>
      <c r="E42" s="25">
        <f>[1]Avant!R35</f>
        <v>2</v>
      </c>
      <c r="F42" s="26">
        <f>[1]Avant!S35</f>
        <v>22.5</v>
      </c>
      <c r="G42" s="25">
        <f>[1]Avant!T35</f>
        <v>0</v>
      </c>
      <c r="H42" s="25">
        <f>[1]Avant!U35</f>
        <v>0</v>
      </c>
      <c r="I42" s="27">
        <f>[1]Avant!V35</f>
        <v>0</v>
      </c>
      <c r="J42" s="25"/>
      <c r="K42" s="25"/>
      <c r="L42" s="26"/>
      <c r="M42" s="25"/>
      <c r="N42" s="25"/>
      <c r="O42" s="28"/>
      <c r="P42" s="23">
        <f>D42+J42</f>
        <v>45</v>
      </c>
      <c r="Q42" s="23">
        <f>E42+K42</f>
        <v>2</v>
      </c>
      <c r="R42" s="29">
        <f>P42/Q42</f>
        <v>22.5</v>
      </c>
      <c r="S42" s="23">
        <f>G42+M42</f>
        <v>0</v>
      </c>
      <c r="T42" s="23">
        <f>H42+N42</f>
        <v>0</v>
      </c>
      <c r="U42" s="29">
        <v>0</v>
      </c>
      <c r="V42" s="30">
        <f>SUM(T42+S42)/SUM(buts)</f>
        <v>0</v>
      </c>
    </row>
    <row r="43" spans="1:22" ht="20.100000000000001" customHeight="1">
      <c r="A43" s="23">
        <v>40</v>
      </c>
      <c r="B43" s="25" t="s">
        <v>12</v>
      </c>
      <c r="C43" s="25" t="s">
        <v>11</v>
      </c>
      <c r="D43" s="25"/>
      <c r="E43" s="25"/>
      <c r="F43" s="26"/>
      <c r="G43" s="25"/>
      <c r="H43" s="25"/>
      <c r="I43" s="25"/>
      <c r="J43" s="25">
        <f>[1]Apres!Q29</f>
        <v>45</v>
      </c>
      <c r="K43" s="25">
        <f>[1]Apres!R29</f>
        <v>1</v>
      </c>
      <c r="L43" s="25">
        <f>[1]Apres!S29</f>
        <v>45</v>
      </c>
      <c r="M43" s="25">
        <f>[1]Apres!T29</f>
        <v>0</v>
      </c>
      <c r="N43" s="25">
        <f>[1]Apres!U29</f>
        <v>0</v>
      </c>
      <c r="O43" s="28">
        <v>0</v>
      </c>
      <c r="P43" s="23">
        <f>D43+J43</f>
        <v>45</v>
      </c>
      <c r="Q43" s="23">
        <f>E43+K43</f>
        <v>1</v>
      </c>
      <c r="R43" s="29">
        <f>P43/Q43</f>
        <v>45</v>
      </c>
      <c r="S43" s="23">
        <f>G43+M43</f>
        <v>0</v>
      </c>
      <c r="T43" s="23">
        <f>H43+N43</f>
        <v>0</v>
      </c>
      <c r="U43" s="29">
        <v>0</v>
      </c>
      <c r="V43" s="30">
        <f>SUM(T43+S43)/SUM(buts)</f>
        <v>0</v>
      </c>
    </row>
    <row r="44" spans="1:22" ht="20.100000000000001" customHeight="1">
      <c r="A44" s="23">
        <v>41</v>
      </c>
      <c r="B44" s="25" t="s">
        <v>8</v>
      </c>
      <c r="C44" s="25" t="s">
        <v>7</v>
      </c>
      <c r="D44" s="25"/>
      <c r="E44" s="25"/>
      <c r="F44" s="26"/>
      <c r="G44" s="25"/>
      <c r="H44" s="25"/>
      <c r="I44" s="25"/>
      <c r="J44" s="25">
        <f>[1]Apres!Q20</f>
        <v>30</v>
      </c>
      <c r="K44" s="25">
        <f>[1]Apres!R20</f>
        <v>1</v>
      </c>
      <c r="L44" s="26">
        <f>[1]Apres!S20</f>
        <v>30</v>
      </c>
      <c r="M44" s="25">
        <f>[1]Apres!T20</f>
        <v>0</v>
      </c>
      <c r="N44" s="25">
        <f>[1]Apres!U20</f>
        <v>0</v>
      </c>
      <c r="O44" s="28">
        <v>0</v>
      </c>
      <c r="P44" s="23">
        <f>D44+J44</f>
        <v>30</v>
      </c>
      <c r="Q44" s="23">
        <f>E44+K44</f>
        <v>1</v>
      </c>
      <c r="R44" s="29">
        <f>P44/Q44</f>
        <v>30</v>
      </c>
      <c r="S44" s="23">
        <f>G44+M44</f>
        <v>0</v>
      </c>
      <c r="T44" s="23">
        <f>H44+N44</f>
        <v>0</v>
      </c>
      <c r="U44" s="29">
        <v>0</v>
      </c>
      <c r="V44" s="30">
        <f>SUM(T44+S44)/SUM(buts)</f>
        <v>0</v>
      </c>
    </row>
    <row r="45" spans="1:22" ht="20.100000000000001" customHeight="1" thickBot="1">
      <c r="A45" s="23">
        <v>42</v>
      </c>
      <c r="B45" s="33" t="s">
        <v>17</v>
      </c>
      <c r="C45" s="33" t="s">
        <v>16</v>
      </c>
      <c r="D45" s="25">
        <f>[1]Avant!Q36</f>
        <v>25</v>
      </c>
      <c r="E45" s="25">
        <f>[1]Avant!R36</f>
        <v>1</v>
      </c>
      <c r="F45" s="26">
        <f>[1]Avant!S36</f>
        <v>25</v>
      </c>
      <c r="G45" s="25">
        <f>[1]Avant!T36</f>
        <v>0</v>
      </c>
      <c r="H45" s="25">
        <f>[1]Avant!U36</f>
        <v>0</v>
      </c>
      <c r="I45" s="27">
        <f>[1]Avant!V36</f>
        <v>0</v>
      </c>
      <c r="J45" s="25"/>
      <c r="K45" s="25"/>
      <c r="L45" s="26"/>
      <c r="M45" s="25"/>
      <c r="N45" s="25"/>
      <c r="O45" s="28"/>
      <c r="P45" s="23">
        <f>D45+J45</f>
        <v>25</v>
      </c>
      <c r="Q45" s="23">
        <f>E45+K45</f>
        <v>1</v>
      </c>
      <c r="R45" s="29">
        <f>P45/Q45</f>
        <v>25</v>
      </c>
      <c r="S45" s="23">
        <f>G45+M45</f>
        <v>0</v>
      </c>
      <c r="T45" s="23">
        <f>H45+N45</f>
        <v>0</v>
      </c>
      <c r="U45" s="29">
        <v>0</v>
      </c>
      <c r="V45" s="30">
        <f>SUM(T45+S45)/SUM(buts)</f>
        <v>0</v>
      </c>
    </row>
    <row r="46" spans="1:22" ht="20.100000000000001" customHeight="1" thickBot="1">
      <c r="A46" s="36" t="s">
        <v>0</v>
      </c>
      <c r="B46" s="37"/>
      <c r="C46" s="38"/>
      <c r="D46" s="39">
        <f>SUM(D4:D45)</f>
        <v>12860</v>
      </c>
      <c r="E46" s="23">
        <f>SUM(E4:E45)</f>
        <v>181</v>
      </c>
      <c r="F46" s="23">
        <f>SUM(F4:F45)</f>
        <v>2283.3502331002328</v>
      </c>
      <c r="G46" s="23">
        <f>SUM(G4:G45)</f>
        <v>22</v>
      </c>
      <c r="H46" s="23">
        <f>SUM(H4:H45)</f>
        <v>18</v>
      </c>
      <c r="I46" s="40">
        <f>SUM(I4:I45)</f>
        <v>1.8181818181818177</v>
      </c>
      <c r="J46" s="23">
        <f>SUM(J4:J45)</f>
        <v>12835</v>
      </c>
      <c r="K46" s="23">
        <f>SUM(K4:K45)</f>
        <v>180</v>
      </c>
      <c r="L46" s="23">
        <f>SUM(L4:L45)</f>
        <v>1938.3344988344988</v>
      </c>
      <c r="M46" s="23">
        <f>SUM(M4:M45)</f>
        <v>19</v>
      </c>
      <c r="N46" s="23">
        <f>SUM(N4:N45)</f>
        <v>14</v>
      </c>
      <c r="O46" s="23">
        <f>SUM(O4:O45)</f>
        <v>1.6842105263157889</v>
      </c>
      <c r="P46" s="23">
        <f>SUM(P4:P45)</f>
        <v>25695</v>
      </c>
      <c r="Q46" s="23">
        <f>SUM(Q4:Q45)</f>
        <v>361</v>
      </c>
      <c r="R46" s="29">
        <f>SUM(P46/Q46)</f>
        <v>71.177285318559555</v>
      </c>
      <c r="S46" s="23">
        <f>SUM(S4:S45)</f>
        <v>39</v>
      </c>
      <c r="T46" s="23">
        <f>SUM(T4:T45)</f>
        <v>32</v>
      </c>
      <c r="U46" s="23">
        <f>(15*90)/buts</f>
        <v>34.615384615384613</v>
      </c>
      <c r="V46" s="41">
        <f>SUM(T46+S46)/SUM(buts)*100</f>
        <v>182.05128205128204</v>
      </c>
    </row>
  </sheetData>
  <sortState ref="A4:V45">
    <sortCondition descending="1" ref="D4:D45"/>
  </sortState>
  <mergeCells count="6">
    <mergeCell ref="A1:V1"/>
    <mergeCell ref="A46:C46"/>
    <mergeCell ref="B2:C2"/>
    <mergeCell ref="D2:I2"/>
    <mergeCell ref="J2:O2"/>
    <mergeCell ref="P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Feuil1!buts</vt:lpstr>
    </vt:vector>
  </TitlesOfParts>
  <Company>UOI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G17771</dc:creator>
  <cp:lastModifiedBy>G17771</cp:lastModifiedBy>
  <dcterms:created xsi:type="dcterms:W3CDTF">2019-07-04T14:13:45Z</dcterms:created>
  <dcterms:modified xsi:type="dcterms:W3CDTF">2019-07-04T14:19:31Z</dcterms:modified>
</cp:coreProperties>
</file>